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slicers/slicer1.xml" ContentType="application/vnd.ms-excel.slicer+xml"/>
  <Override PartName="/xl/pivotTables/pivotTable1.xml" ContentType="application/vnd.openxmlformats-officedocument.spreadsheetml.pivotTable+xml"/>
  <Override PartName="/xl/drawings/drawing3.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hidePivotFieldList="1" defaultThemeVersion="153222"/>
  <mc:AlternateContent xmlns:mc="http://schemas.openxmlformats.org/markup-compatibility/2006">
    <mc:Choice Requires="x15">
      <x15ac:absPath xmlns:x15ac="http://schemas.microsoft.com/office/spreadsheetml/2010/11/ac" url="C:\Users\mrasimas\Desktop\"/>
    </mc:Choice>
  </mc:AlternateContent>
  <bookViews>
    <workbookView xWindow="0" yWindow="0" windowWidth="19200" windowHeight="6550" tabRatio="747" activeTab="1"/>
  </bookViews>
  <sheets>
    <sheet name="GUIDELINES" sheetId="14" r:id="rId1"/>
    <sheet name="DATA ENTRY LEDGER" sheetId="1" r:id="rId2"/>
    <sheet name="RECONCILIATION PIVOT" sheetId="3" r:id="rId3"/>
    <sheet name="SUMMARY PIVOT" sheetId="13" r:id="rId4"/>
    <sheet name="Valididation Tables" sheetId="10" r:id="rId5"/>
  </sheets>
  <externalReferences>
    <externalReference r:id="rId6"/>
  </externalReferences>
  <definedNames>
    <definedName name="DeptID">DeptID1[[#Headers],[Dept ID]]</definedName>
    <definedName name="MgrOfFunds">'[1]Data Validation Codes'!$G$2:$G$13</definedName>
    <definedName name="_xlnm.Print_Area" localSheetId="1">'DATA ENTRY LEDGER'!$B:$T</definedName>
    <definedName name="_xlnm.Print_Area" localSheetId="0">GUIDELINES!#REF!</definedName>
    <definedName name="_xlnm.Print_Area" localSheetId="2">'RECONCILIATION PIVOT'!$B:$K</definedName>
    <definedName name="_xlnm.Print_Area" localSheetId="3">'SUMMARY PIVOT'!$B:$R</definedName>
    <definedName name="_xlnm.Print_Titles" localSheetId="3">'SUMMARY PIVOT'!$B:$E,'SUMMARY PIVOT'!$10:$13</definedName>
    <definedName name="Slicer_Dept">#N/A</definedName>
    <definedName name="Slicer_Fund_Manager1">#N/A</definedName>
    <definedName name="Slicer_Fund_Manager2">#N/A</definedName>
    <definedName name="Slicer_Fund_Source">#N/A</definedName>
    <definedName name="Slicer_Fund1">#N/A</definedName>
    <definedName name="Slicer_Period">#N/A</definedName>
    <definedName name="ValidClassification">'[1]Data Validation Codes'!$A$2:$A$3</definedName>
  </definedNames>
  <calcPr calcId="191028"/>
  <pivotCaches>
    <pivotCache cacheId="0" r:id="rId7"/>
    <pivotCache cacheId="1" r:id="rId8"/>
  </pivotCaches>
  <extLst>
    <ext xmlns:x14="http://schemas.microsoft.com/office/spreadsheetml/2009/9/main" uri="{BBE1A952-AA13-448e-AADC-164F8A28A991}">
      <x14:slicerCaches>
        <x14:slicerCache r:id="rId9"/>
        <x14:slicerCache r:id="rId10"/>
        <x14:slicerCache r:id="rId11"/>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2"/>
        <x14:slicerCache r:id="rId13"/>
        <x14:slicerCache r:id="rId14"/>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125" i="1" l="1"/>
  <c r="T125" i="1"/>
  <c r="Q124" i="1"/>
  <c r="T124" i="1"/>
  <c r="Q134" i="1"/>
  <c r="T134" i="1"/>
  <c r="Q123" i="1"/>
  <c r="T123" i="1"/>
  <c r="Q122" i="1"/>
  <c r="T122" i="1"/>
  <c r="Q153" i="1"/>
  <c r="T153" i="1"/>
  <c r="Q126" i="1"/>
  <c r="T126" i="1"/>
  <c r="Q115" i="1"/>
  <c r="T115" i="1"/>
  <c r="Q133" i="1"/>
  <c r="T133" i="1"/>
  <c r="Q6" i="1"/>
  <c r="T6" i="1"/>
  <c r="Q7" i="1"/>
  <c r="T7" i="1"/>
  <c r="Q8" i="1"/>
  <c r="T8" i="1"/>
  <c r="Q9" i="1"/>
  <c r="T9" i="1"/>
  <c r="Q10" i="1"/>
  <c r="T10" i="1"/>
  <c r="Q11" i="1"/>
  <c r="T11" i="1"/>
  <c r="Q12" i="1"/>
  <c r="T12" i="1"/>
  <c r="Q13" i="1"/>
  <c r="T13" i="1"/>
  <c r="Q14" i="1"/>
  <c r="T14" i="1"/>
  <c r="Q15" i="1"/>
  <c r="T15" i="1"/>
  <c r="Q16" i="1"/>
  <c r="T16" i="1"/>
  <c r="Q17" i="1"/>
  <c r="T17" i="1"/>
  <c r="Q18" i="1"/>
  <c r="T18" i="1"/>
  <c r="Q19" i="1"/>
  <c r="T19" i="1"/>
  <c r="Q20" i="1"/>
  <c r="T20" i="1"/>
  <c r="Q21" i="1"/>
  <c r="T21" i="1"/>
  <c r="Q22" i="1"/>
  <c r="T22" i="1"/>
  <c r="Q23" i="1"/>
  <c r="T23" i="1"/>
  <c r="Q24" i="1"/>
  <c r="T24" i="1"/>
  <c r="Q25" i="1"/>
  <c r="T25" i="1"/>
  <c r="Q26" i="1"/>
  <c r="T26" i="1"/>
  <c r="Q27" i="1"/>
  <c r="T27" i="1"/>
  <c r="Q28" i="1"/>
  <c r="T28" i="1"/>
  <c r="Q29" i="1"/>
  <c r="T29" i="1"/>
  <c r="Q30" i="1"/>
  <c r="T30" i="1"/>
  <c r="Q31" i="1"/>
  <c r="T31" i="1"/>
  <c r="Q32" i="1"/>
  <c r="T32" i="1"/>
  <c r="Q33" i="1"/>
  <c r="T33" i="1"/>
  <c r="Q34" i="1"/>
  <c r="T34" i="1"/>
  <c r="Q35" i="1"/>
  <c r="T35" i="1"/>
  <c r="Q36" i="1"/>
  <c r="T36" i="1"/>
  <c r="Q37" i="1"/>
  <c r="T37" i="1"/>
  <c r="Q38" i="1"/>
  <c r="T38" i="1"/>
  <c r="Q39" i="1"/>
  <c r="T39" i="1"/>
  <c r="Q40" i="1"/>
  <c r="T40" i="1"/>
  <c r="Q41" i="1"/>
  <c r="T41" i="1"/>
  <c r="Q47" i="1"/>
  <c r="T47" i="1"/>
  <c r="Q48" i="1"/>
  <c r="T48" i="1"/>
  <c r="Q49" i="1"/>
  <c r="T49" i="1"/>
  <c r="Q50" i="1"/>
  <c r="T50" i="1"/>
  <c r="Q51" i="1"/>
  <c r="T51" i="1"/>
  <c r="Q42" i="1"/>
  <c r="T42" i="1"/>
  <c r="Q52" i="1"/>
  <c r="T52" i="1"/>
  <c r="Q53" i="1"/>
  <c r="T53" i="1"/>
  <c r="Q54" i="1"/>
  <c r="T54" i="1"/>
  <c r="Q55" i="1"/>
  <c r="T55" i="1"/>
  <c r="Q56" i="1"/>
  <c r="T56" i="1"/>
  <c r="Q57" i="1"/>
  <c r="T57" i="1"/>
  <c r="Q58" i="1"/>
  <c r="T58" i="1"/>
  <c r="Q59" i="1"/>
  <c r="T59" i="1"/>
  <c r="Q60" i="1"/>
  <c r="T60" i="1"/>
  <c r="Q61" i="1"/>
  <c r="T61" i="1"/>
  <c r="Q62" i="1"/>
  <c r="T62" i="1"/>
  <c r="Q63" i="1"/>
  <c r="T63" i="1"/>
  <c r="Q64" i="1"/>
  <c r="T64" i="1"/>
  <c r="Q65" i="1"/>
  <c r="T65" i="1"/>
  <c r="Q66" i="1"/>
  <c r="T66" i="1"/>
  <c r="Q70" i="1"/>
  <c r="T70" i="1"/>
  <c r="Q71" i="1"/>
  <c r="T71" i="1"/>
  <c r="Q72" i="1"/>
  <c r="T72" i="1"/>
  <c r="Q73" i="1"/>
  <c r="T73" i="1"/>
  <c r="Q74" i="1"/>
  <c r="T74" i="1"/>
  <c r="Q75" i="1"/>
  <c r="T75" i="1"/>
  <c r="Q43" i="1"/>
  <c r="T43" i="1"/>
  <c r="Q92" i="1"/>
  <c r="T92" i="1"/>
  <c r="Q93" i="1"/>
  <c r="T93" i="1"/>
  <c r="Q94" i="1"/>
  <c r="T94" i="1"/>
  <c r="Q95" i="1"/>
  <c r="T95" i="1"/>
  <c r="Q96" i="1"/>
  <c r="T96" i="1"/>
  <c r="Q97" i="1"/>
  <c r="T97" i="1"/>
  <c r="Q98" i="1"/>
  <c r="T98" i="1"/>
  <c r="Q99" i="1"/>
  <c r="T99" i="1"/>
  <c r="Q100" i="1"/>
  <c r="T100" i="1"/>
  <c r="Q101" i="1"/>
  <c r="T101" i="1"/>
  <c r="Q102" i="1"/>
  <c r="T102" i="1"/>
  <c r="Q78" i="1"/>
  <c r="T78" i="1"/>
  <c r="Q79" i="1"/>
  <c r="T79" i="1"/>
  <c r="Q80" i="1"/>
  <c r="T80" i="1"/>
  <c r="Q81" i="1"/>
  <c r="T81" i="1"/>
  <c r="Q82" i="1"/>
  <c r="T82" i="1"/>
  <c r="Q67" i="1"/>
  <c r="T67" i="1"/>
  <c r="Q85" i="1"/>
  <c r="T85" i="1"/>
  <c r="Q86" i="1"/>
  <c r="T86" i="1"/>
  <c r="Q87" i="1"/>
  <c r="T87" i="1"/>
  <c r="Q88" i="1"/>
  <c r="T88" i="1"/>
  <c r="Q89" i="1"/>
  <c r="T89" i="1"/>
  <c r="Q76" i="1"/>
  <c r="T76" i="1"/>
  <c r="Q103" i="1"/>
  <c r="T103" i="1"/>
  <c r="Q104" i="1"/>
  <c r="T104" i="1"/>
  <c r="Q105" i="1"/>
  <c r="T105" i="1"/>
  <c r="Q106" i="1"/>
  <c r="T106" i="1"/>
  <c r="Q107" i="1"/>
  <c r="T107" i="1"/>
  <c r="Q83" i="1"/>
  <c r="T83" i="1"/>
  <c r="Q109" i="1"/>
  <c r="T109" i="1"/>
  <c r="Q110" i="1"/>
  <c r="T110" i="1"/>
  <c r="Q111" i="1"/>
  <c r="T111" i="1"/>
  <c r="Q112" i="1"/>
  <c r="T112" i="1"/>
  <c r="Q113" i="1"/>
  <c r="T113" i="1"/>
  <c r="Q90" i="1"/>
  <c r="T90" i="1"/>
  <c r="Q116" i="1"/>
  <c r="T116" i="1"/>
  <c r="Q117" i="1"/>
  <c r="T117" i="1"/>
  <c r="Q118" i="1"/>
  <c r="T118" i="1"/>
  <c r="Q119" i="1"/>
  <c r="T119" i="1"/>
  <c r="Q120" i="1"/>
  <c r="T120" i="1"/>
  <c r="Q108" i="1"/>
  <c r="T108" i="1"/>
  <c r="Q127" i="1"/>
  <c r="T127" i="1"/>
  <c r="Q128" i="1"/>
  <c r="T128" i="1"/>
  <c r="Q129" i="1"/>
  <c r="T129" i="1"/>
  <c r="Q130" i="1"/>
  <c r="T130" i="1"/>
  <c r="Q114" i="1"/>
  <c r="T114" i="1"/>
  <c r="Q154" i="1"/>
  <c r="T154" i="1"/>
  <c r="Q155" i="1"/>
  <c r="T155" i="1"/>
  <c r="Q156" i="1"/>
  <c r="T156" i="1"/>
  <c r="Q157" i="1"/>
  <c r="T157" i="1"/>
  <c r="Q158" i="1"/>
  <c r="T158" i="1"/>
  <c r="Q159" i="1"/>
  <c r="T159" i="1"/>
  <c r="Q160" i="1"/>
  <c r="T160" i="1"/>
  <c r="Q161" i="1"/>
  <c r="T161" i="1"/>
  <c r="Q162" i="1"/>
  <c r="T162" i="1"/>
  <c r="Q163" i="1"/>
  <c r="T163" i="1"/>
  <c r="Q164" i="1"/>
  <c r="T164" i="1"/>
  <c r="Q44" i="1"/>
  <c r="T44" i="1"/>
  <c r="Q45" i="1"/>
  <c r="T45" i="1"/>
  <c r="Q46" i="1"/>
  <c r="T46" i="1"/>
  <c r="Q131" i="1"/>
  <c r="T131" i="1"/>
  <c r="Q77" i="1"/>
  <c r="T77" i="1"/>
  <c r="Q84" i="1"/>
  <c r="T84" i="1"/>
  <c r="Q91" i="1"/>
  <c r="T91" i="1"/>
  <c r="Q68" i="1"/>
  <c r="T68" i="1"/>
  <c r="Q69" i="1"/>
  <c r="T69" i="1"/>
  <c r="Q165" i="1"/>
  <c r="T165" i="1"/>
  <c r="Q135" i="1"/>
  <c r="T135" i="1"/>
  <c r="Q141" i="1"/>
  <c r="T141" i="1"/>
  <c r="Q147" i="1"/>
  <c r="T147" i="1"/>
  <c r="Q136" i="1"/>
  <c r="T136" i="1"/>
  <c r="Q142" i="1"/>
  <c r="T142" i="1"/>
  <c r="Q148" i="1"/>
  <c r="T148" i="1"/>
  <c r="Q121" i="1"/>
  <c r="T121" i="1"/>
  <c r="Q132" i="1"/>
  <c r="T132" i="1"/>
  <c r="Q137" i="1"/>
  <c r="T137" i="1"/>
  <c r="Q143" i="1"/>
  <c r="T143" i="1"/>
  <c r="Q138" i="1"/>
  <c r="T138" i="1"/>
  <c r="Q144" i="1"/>
  <c r="T144" i="1"/>
  <c r="Q149" i="1"/>
  <c r="T149" i="1"/>
  <c r="Q139" i="1"/>
  <c r="T139" i="1"/>
  <c r="Q145" i="1"/>
  <c r="T145" i="1"/>
  <c r="Q150" i="1"/>
  <c r="T150" i="1"/>
  <c r="Q151" i="1"/>
  <c r="T151" i="1"/>
  <c r="Q140" i="1"/>
  <c r="T140" i="1"/>
  <c r="Q146" i="1"/>
  <c r="T146" i="1"/>
  <c r="Q152" i="1"/>
  <c r="T152" i="1"/>
  <c r="O3" i="1"/>
  <c r="P3" i="1"/>
  <c r="R3" i="1"/>
  <c r="S3" i="1"/>
  <c r="N3" i="1"/>
  <c r="Q5" i="1"/>
  <c r="T5" i="1"/>
  <c r="Q3" i="1"/>
  <c r="T3" i="1"/>
</calcChain>
</file>

<file path=xl/sharedStrings.xml><?xml version="1.0" encoding="utf-8"?>
<sst xmlns="http://schemas.openxmlformats.org/spreadsheetml/2006/main" count="2126" uniqueCount="944">
  <si>
    <t>XXXX Department SHADOW BUDGET FY 19/20</t>
  </si>
  <si>
    <t xml:space="preserve"> </t>
  </si>
  <si>
    <r>
      <t xml:space="preserve">TOTALS - </t>
    </r>
    <r>
      <rPr>
        <b/>
        <i/>
        <sz val="11"/>
        <color rgb="FFFF0000"/>
        <rFont val="Calibri"/>
        <family val="2"/>
        <scheme val="minor"/>
      </rPr>
      <t>(these will change based on the filter(s) applied)</t>
    </r>
  </si>
  <si>
    <t>Period</t>
  </si>
  <si>
    <t>Dept</t>
  </si>
  <si>
    <t>Fund</t>
  </si>
  <si>
    <t>Account #</t>
  </si>
  <si>
    <t>Fund Source</t>
  </si>
  <si>
    <t>Fund Manager</t>
  </si>
  <si>
    <t>Payee</t>
  </si>
  <si>
    <t>Description</t>
  </si>
  <si>
    <t>Tag</t>
  </si>
  <si>
    <t>Method</t>
  </si>
  <si>
    <t>Purchase orders</t>
  </si>
  <si>
    <t>Invoice #</t>
  </si>
  <si>
    <t>Budget</t>
  </si>
  <si>
    <t>Actuals</t>
  </si>
  <si>
    <t>Encumb</t>
  </si>
  <si>
    <t>BBA</t>
  </si>
  <si>
    <t>Proj/Pend Budget</t>
  </si>
  <si>
    <t>Proj/Pend Actuals</t>
  </si>
  <si>
    <t>Projected BBA</t>
  </si>
  <si>
    <t>601201 - Salaries MPP</t>
  </si>
  <si>
    <t>Salaries</t>
  </si>
  <si>
    <t>DEPT</t>
  </si>
  <si>
    <t>Janie Jones</t>
  </si>
  <si>
    <t>July</t>
  </si>
  <si>
    <t>Jones</t>
  </si>
  <si>
    <t>overload</t>
  </si>
  <si>
    <t>601300 - Salaries Support Staff</t>
  </si>
  <si>
    <t>Maggie Shelby</t>
  </si>
  <si>
    <t>Shelby</t>
  </si>
  <si>
    <t>Randy Reed</t>
  </si>
  <si>
    <t>BBR</t>
  </si>
  <si>
    <t>Reed</t>
  </si>
  <si>
    <t>Karla Allen</t>
  </si>
  <si>
    <t>Allen</t>
  </si>
  <si>
    <t>BBT GSI</t>
  </si>
  <si>
    <t>Jessie Jenkins</t>
  </si>
  <si>
    <t>Jenkins</t>
  </si>
  <si>
    <t>BBT 3% GSI</t>
  </si>
  <si>
    <t>601303 - Salaries SupStf Student Assist</t>
  </si>
  <si>
    <t>Lisa Atkins</t>
  </si>
  <si>
    <t>Atkins</t>
  </si>
  <si>
    <t>660009 - Professional Development</t>
  </si>
  <si>
    <t>Prof Dev</t>
  </si>
  <si>
    <t>606001 - Travel-In State</t>
  </si>
  <si>
    <t>660835 - Other Rental/Lease Equipment</t>
  </si>
  <si>
    <t>O&amp;E</t>
  </si>
  <si>
    <t>Allocation</t>
  </si>
  <si>
    <t>BBR Leases/Copier</t>
  </si>
  <si>
    <t>Equipment</t>
  </si>
  <si>
    <t>660003 - SupSrv Other</t>
  </si>
  <si>
    <t>BBR Office Supplies</t>
  </si>
  <si>
    <t>Supplies</t>
  </si>
  <si>
    <t>616002 - Info Tech Hrdwre $2500 - $4999</t>
  </si>
  <si>
    <t>Staff</t>
  </si>
  <si>
    <t>Software</t>
  </si>
  <si>
    <t>PAR</t>
  </si>
  <si>
    <t>Excel Training</t>
  </si>
  <si>
    <t>660820 - Other Hospitality</t>
  </si>
  <si>
    <t>BBR Hospitality</t>
  </si>
  <si>
    <t>Hospitality</t>
  </si>
  <si>
    <t>Student computers</t>
  </si>
  <si>
    <t>660920 - SupSrv Facilities Services</t>
  </si>
  <si>
    <t>BBR Rasimas/Student Workstation</t>
  </si>
  <si>
    <t>Facilities</t>
  </si>
  <si>
    <t>BBR Training/Excel July</t>
  </si>
  <si>
    <t>606002 - Travel-Out of State</t>
  </si>
  <si>
    <t>APC Conference</t>
  </si>
  <si>
    <t>Mileage</t>
  </si>
  <si>
    <t>NCL</t>
  </si>
  <si>
    <t>Collegenet</t>
  </si>
  <si>
    <t>613001 - Contractual Services</t>
  </si>
  <si>
    <t>Leslie Crawford</t>
  </si>
  <si>
    <t>USU</t>
  </si>
  <si>
    <t>Room Reservation</t>
  </si>
  <si>
    <t>Procard Tax</t>
  </si>
  <si>
    <t>Tax on Amaz purchase</t>
  </si>
  <si>
    <t>Amazon</t>
  </si>
  <si>
    <t>Staples</t>
  </si>
  <si>
    <t>Copier lease</t>
  </si>
  <si>
    <t>Copier</t>
  </si>
  <si>
    <t>Allocation Grant</t>
  </si>
  <si>
    <t>Travel</t>
  </si>
  <si>
    <t>Louise Bellows</t>
  </si>
  <si>
    <t>July Retro</t>
  </si>
  <si>
    <t>August Retro</t>
  </si>
  <si>
    <t>August</t>
  </si>
  <si>
    <t>August adjustment reclass</t>
  </si>
  <si>
    <t>Portland</t>
  </si>
  <si>
    <t>AASCU</t>
  </si>
  <si>
    <t>Office Supplies</t>
  </si>
  <si>
    <t>Printer/Copier, Paper</t>
  </si>
  <si>
    <t>Fryes</t>
  </si>
  <si>
    <t>September</t>
  </si>
  <si>
    <t>September GSI</t>
  </si>
  <si>
    <t xml:space="preserve">September   </t>
  </si>
  <si>
    <t>Bellows</t>
  </si>
  <si>
    <t>October</t>
  </si>
  <si>
    <t>November</t>
  </si>
  <si>
    <t>Registration</t>
  </si>
  <si>
    <t>Homegoods</t>
  </si>
  <si>
    <t>Ralphs</t>
  </si>
  <si>
    <t>Target</t>
  </si>
  <si>
    <t>660859 - Other events</t>
  </si>
  <si>
    <t>Walmart</t>
  </si>
  <si>
    <t>Analyst Meeting</t>
  </si>
  <si>
    <t>December</t>
  </si>
  <si>
    <t>January</t>
  </si>
  <si>
    <t>616005 - Info Tech Misc &lt; $2500</t>
  </si>
  <si>
    <t>Apple</t>
  </si>
  <si>
    <t>Mac for lab</t>
  </si>
  <si>
    <t>February</t>
  </si>
  <si>
    <t>Dell</t>
  </si>
  <si>
    <t>PC for lab</t>
  </si>
  <si>
    <t>ABCDE</t>
  </si>
  <si>
    <t>dept</t>
  </si>
  <si>
    <t>CDWG</t>
  </si>
  <si>
    <t>Computer</t>
  </si>
  <si>
    <t>Q12H</t>
  </si>
  <si>
    <t>March</t>
  </si>
  <si>
    <t>Acad Success Center</t>
  </si>
  <si>
    <t>Grant from ASC</t>
  </si>
  <si>
    <t>FGHIJ</t>
  </si>
  <si>
    <t>April</t>
  </si>
  <si>
    <t>May</t>
  </si>
  <si>
    <t>June</t>
  </si>
  <si>
    <t>PEND</t>
  </si>
  <si>
    <t>PROJ</t>
  </si>
  <si>
    <t>CSUSM</t>
  </si>
  <si>
    <t>Projection ABBO Spring</t>
  </si>
  <si>
    <t>San Francisco</t>
  </si>
  <si>
    <t>New Jersey</t>
  </si>
  <si>
    <t>Poland</t>
  </si>
  <si>
    <t>604001 - Telephone Usage</t>
  </si>
  <si>
    <t>Phone line</t>
  </si>
  <si>
    <t>Telephone</t>
  </si>
  <si>
    <t>Carpet</t>
  </si>
  <si>
    <t xml:space="preserve">BBR Refresh </t>
  </si>
  <si>
    <t>Additional Supplies Budget</t>
  </si>
  <si>
    <t>Hong Kong</t>
  </si>
  <si>
    <r>
      <rPr>
        <b/>
        <sz val="16"/>
        <color rgb="FFFF0000"/>
        <rFont val="Calibri"/>
        <family val="2"/>
        <scheme val="minor"/>
      </rPr>
      <t>DEPT NAME</t>
    </r>
    <r>
      <rPr>
        <b/>
        <sz val="16"/>
        <color theme="1"/>
        <rFont val="Calibri"/>
        <family val="2"/>
        <scheme val="minor"/>
      </rPr>
      <t xml:space="preserve"> Shadow Budget FY 19/20</t>
    </r>
  </si>
  <si>
    <t>July 1, 2019 through June 30, 2020</t>
  </si>
  <si>
    <t>Budget Coordinator</t>
  </si>
  <si>
    <t>FY Period</t>
  </si>
  <si>
    <t>Dept.  Chair</t>
  </si>
  <si>
    <t>Dept Fdescr</t>
  </si>
  <si>
    <t xml:space="preserve"> Budget</t>
  </si>
  <si>
    <t xml:space="preserve"> Actuals </t>
  </si>
  <si>
    <t xml:space="preserve"> Encumb</t>
  </si>
  <si>
    <t xml:space="preserve"> BBA</t>
  </si>
  <si>
    <t xml:space="preserve"> Proj/Pend Budget</t>
  </si>
  <si>
    <t xml:space="preserve"> Proj/Pend Actuals</t>
  </si>
  <si>
    <t xml:space="preserve"> Projected BBA</t>
  </si>
  <si>
    <t>48500 Total</t>
  </si>
  <si>
    <t>1189 Total</t>
  </si>
  <si>
    <t>48114 Total</t>
  </si>
  <si>
    <t>1192 Total</t>
  </si>
  <si>
    <t>Grand Total</t>
  </si>
  <si>
    <t>Data Warehouse Report Download</t>
  </si>
  <si>
    <r>
      <rPr>
        <sz val="9"/>
        <color theme="1"/>
        <rFont val="Helvetica"/>
      </rPr>
      <t xml:space="preserve">Business Unit = </t>
    </r>
    <r>
      <rPr>
        <b/>
        <sz val="9"/>
        <color theme="1"/>
        <rFont val="Helvetica"/>
      </rPr>
      <t>SMCMP - Cal State San Marcos</t>
    </r>
    <r>
      <rPr>
        <sz val="9"/>
        <color theme="1"/>
        <rFont val="Helvetica"/>
      </rPr>
      <t xml:space="preserve">, Fiscal Year = </t>
    </r>
    <r>
      <rPr>
        <b/>
        <sz val="9"/>
        <color theme="1"/>
        <rFont val="Helvetica"/>
      </rPr>
      <t>2018</t>
    </r>
    <r>
      <rPr>
        <sz val="9"/>
        <color theme="1"/>
        <rFont val="Helvetica"/>
      </rPr>
      <t xml:space="preserve">, Period = </t>
    </r>
    <r>
      <rPr>
        <b/>
        <sz val="9"/>
        <color theme="1"/>
        <rFont val="Helvetica"/>
      </rPr>
      <t>10</t>
    </r>
  </si>
  <si>
    <t/>
  </si>
  <si>
    <t>Financial Summary As of Period</t>
  </si>
  <si>
    <t>Time run: 5/20/2019 4:48:13 PM</t>
  </si>
  <si>
    <t>Fund Fdescr</t>
  </si>
  <si>
    <t>Acct Fdescr</t>
  </si>
  <si>
    <t>Current Budget</t>
  </si>
  <si>
    <t>Encumbrances</t>
  </si>
  <si>
    <t>Balance Available</t>
  </si>
  <si>
    <t>48500 - TF Campus Operating Fund</t>
  </si>
  <si>
    <t>660859 - Other Events</t>
  </si>
  <si>
    <t>1189 - Total</t>
  </si>
  <si>
    <t>48114 - TF Lottery Gen Camp Based Prog</t>
  </si>
  <si>
    <t>0.00</t>
  </si>
  <si>
    <t>48114 - TF total</t>
  </si>
  <si>
    <t>48500 - TF Total</t>
  </si>
  <si>
    <t>1192 - Total</t>
  </si>
  <si>
    <t>Fund Manager Budget &amp; Expenses Pivot w/ Detail</t>
  </si>
  <si>
    <t>Fund Manager Pivot by BAL period</t>
  </si>
  <si>
    <t>Data Source: DATA ENTRY Stateside</t>
  </si>
  <si>
    <t>(All)</t>
  </si>
  <si>
    <t>Values</t>
  </si>
  <si>
    <t xml:space="preserve"> Actuals</t>
  </si>
  <si>
    <t>Total</t>
  </si>
  <si>
    <t>Jones Total</t>
  </si>
  <si>
    <t>Bellows Total</t>
  </si>
  <si>
    <t>Salaries Total</t>
  </si>
  <si>
    <t>Supplies Total</t>
  </si>
  <si>
    <t>Prof Dev Total</t>
  </si>
  <si>
    <t>Equipment Total</t>
  </si>
  <si>
    <t>Facilities Total</t>
  </si>
  <si>
    <t>Hospitality Total</t>
  </si>
  <si>
    <t>Software Total</t>
  </si>
  <si>
    <t>Telephone Total</t>
  </si>
  <si>
    <t>O&amp;E Total</t>
  </si>
  <si>
    <t>Allen Total</t>
  </si>
  <si>
    <t>Atkins Total</t>
  </si>
  <si>
    <t>Jenkins Total</t>
  </si>
  <si>
    <t>Reed Total</t>
  </si>
  <si>
    <t>Shelby Total</t>
  </si>
  <si>
    <t>Acad Success Center Total</t>
  </si>
  <si>
    <t>Travel Total</t>
  </si>
  <si>
    <t>Validation Tables for DATA ENTRY - Stateside tab</t>
  </si>
  <si>
    <t>Peoplesoft Account Codes - Expenditures (6000 series)</t>
  </si>
  <si>
    <t xml:space="preserve">These data validation tables (each one is Formatted as a Table) should be modified for the needs of the department.  Any row in a given table can/should be deleted if it is not going to be used.  </t>
  </si>
  <si>
    <t>for reference only</t>
  </si>
  <si>
    <t>Dept ID</t>
  </si>
  <si>
    <t>Acct #</t>
  </si>
  <si>
    <t>Acct#</t>
  </si>
  <si>
    <t>Use this column to c/p to Val Code</t>
  </si>
  <si>
    <t>Notes</t>
  </si>
  <si>
    <t>Admin Fees</t>
  </si>
  <si>
    <t>Accrual Form</t>
  </si>
  <si>
    <t>Salaries President</t>
  </si>
  <si>
    <t>601030 Salaries President</t>
  </si>
  <si>
    <t>601302 - Salaries Special Consultants</t>
  </si>
  <si>
    <t>Budget Transfer</t>
  </si>
  <si>
    <t>Salaries Acad - Serialized</t>
  </si>
  <si>
    <t>601100 Salaries Acad - Serialized</t>
  </si>
  <si>
    <t>Conf Srvcs</t>
  </si>
  <si>
    <t>Chargeback</t>
  </si>
  <si>
    <t>Salaries Department Chair</t>
  </si>
  <si>
    <t>601101 Salaries Department Chair</t>
  </si>
  <si>
    <t>601814 - Salaries SupStf Shift Diff</t>
  </si>
  <si>
    <t>Contract Svcs</t>
  </si>
  <si>
    <t xml:space="preserve">Direct Pay </t>
  </si>
  <si>
    <t>Salaries Graduate Assistant</t>
  </si>
  <si>
    <t>601103 Salaries Graduate Assistant</t>
  </si>
  <si>
    <t>601819 - Salaries MPP Bonus/Allow/Stip</t>
  </si>
  <si>
    <t>Expense Claim</t>
  </si>
  <si>
    <t>Salaries MPP</t>
  </si>
  <si>
    <t>601201 Salaries MPP</t>
  </si>
  <si>
    <t>Financial Transfer</t>
  </si>
  <si>
    <t>Salaries Support Staff</t>
  </si>
  <si>
    <t>601300 Salaries Support Staff</t>
  </si>
  <si>
    <t>601821 - Salaries SupStf Bonus/All/Stip</t>
  </si>
  <si>
    <t>Other</t>
  </si>
  <si>
    <t>Salaries SupStf Overtime</t>
  </si>
  <si>
    <t>601301 Salaries SupStf Overtime</t>
  </si>
  <si>
    <t>Summers</t>
  </si>
  <si>
    <t>Petty Cash</t>
  </si>
  <si>
    <t>Salaries Special Consultants</t>
  </si>
  <si>
    <t>601302 Salaries Special Consultants</t>
  </si>
  <si>
    <t>ProCard</t>
  </si>
  <si>
    <t>Salaries SupStf Student Assist</t>
  </si>
  <si>
    <t>601303 Salaries SupStf Student Assist</t>
  </si>
  <si>
    <t>Purchase Order</t>
  </si>
  <si>
    <t>Salaries Teaching Associates</t>
  </si>
  <si>
    <t>601304 Salaries Teaching Associates</t>
  </si>
  <si>
    <t>Membership</t>
  </si>
  <si>
    <t>Payroll Student</t>
  </si>
  <si>
    <t>Salaries Pres Bonus/Allow/Stip</t>
  </si>
  <si>
    <t>601801 Salaries Pres Bonus/Allow/Stip</t>
  </si>
  <si>
    <t>613823 - Cont Serv IndependentContractr</t>
  </si>
  <si>
    <t>Postage</t>
  </si>
  <si>
    <t>Salaries Acad Adjunct 12 Month</t>
  </si>
  <si>
    <t>601802 Salaries Acad Adjunct 12 Month</t>
  </si>
  <si>
    <t>Printing</t>
  </si>
  <si>
    <t>Salaries Acad Adjunct Acad Yr</t>
  </si>
  <si>
    <t>601803 Salaries Acad Adjunct Acad Yr</t>
  </si>
  <si>
    <t>660001 - Postage &amp; Freight</t>
  </si>
  <si>
    <t>Salaries Acad Extension</t>
  </si>
  <si>
    <t>601805 Salaries Acad Extension</t>
  </si>
  <si>
    <t>660002 - Printing</t>
  </si>
  <si>
    <t>Salaries Acad Special Session</t>
  </si>
  <si>
    <t>601806 Salaries Acad Special Session</t>
  </si>
  <si>
    <t>Recruitment</t>
  </si>
  <si>
    <t>Salaries Acad Substitute</t>
  </si>
  <si>
    <t>601807 Salaries Acad Substitute</t>
  </si>
  <si>
    <t>Reimbursement</t>
  </si>
  <si>
    <t>Salaries Acad Summer</t>
  </si>
  <si>
    <t>601808 Salaries Acad Summer</t>
  </si>
  <si>
    <t>660017 - Advertising &amp; Promo Publicat</t>
  </si>
  <si>
    <t>Salaries Acad Visiting</t>
  </si>
  <si>
    <t>601809 Salaries Acad Visiting</t>
  </si>
  <si>
    <t>660805 - SupSrv Member/Subscrip/Sponsor</t>
  </si>
  <si>
    <t>Salaries SupStf Dpt Chair Stip</t>
  </si>
  <si>
    <t>601811 Salaries SupStf Dpt Chair Stip</t>
  </si>
  <si>
    <t>660807 - SupSrv Permit/License</t>
  </si>
  <si>
    <t>Salaries SupStf Ind Disab Sick</t>
  </si>
  <si>
    <t>601812 Salaries SupStf Ind Disab Sick</t>
  </si>
  <si>
    <t>660810 - SupSrv Unalloc OE&amp;E</t>
  </si>
  <si>
    <t>Student Wages</t>
  </si>
  <si>
    <t>Salaries SupStf Post Certific</t>
  </si>
  <si>
    <t>601813 Salaries SupStf Post Certific</t>
  </si>
  <si>
    <t>Salaries SupStf Shift Diff</t>
  </si>
  <si>
    <t>601814 Salaries SupStf Shift Diff</t>
  </si>
  <si>
    <t>Salaries SupStf Unall Salary</t>
  </si>
  <si>
    <t>601815 Salaries SupStf Unall Salary</t>
  </si>
  <si>
    <t>660854 - Other Staff Parking</t>
  </si>
  <si>
    <t>Salaries SupStf Temp Help Abat</t>
  </si>
  <si>
    <t>601817 Salaries SupStf Temp Help Abat</t>
  </si>
  <si>
    <t>660858 - Other Professional Development</t>
  </si>
  <si>
    <t>Transfer/Projects</t>
  </si>
  <si>
    <t>Salaries SupStf Std Asst w/Ben</t>
  </si>
  <si>
    <t>601818 Salaries SupStf Std Asst w/Ben</t>
  </si>
  <si>
    <t>Salaries MPP Bonus/Allow/Stip</t>
  </si>
  <si>
    <t>601819 Salaries MPP Bonus/Allow/Stip</t>
  </si>
  <si>
    <t>Salaries Acad Bonus/Allow/Stip</t>
  </si>
  <si>
    <t>601808 Salaries Acad Bonus/Allow/Stip</t>
  </si>
  <si>
    <t>660922 - SupSrv Admin Fees</t>
  </si>
  <si>
    <t>Salaries SupStf Bonus/All/Stip</t>
  </si>
  <si>
    <t>601821 Salaries SupStf Bonus/All/Stip</t>
  </si>
  <si>
    <t>660926 - Other Progam Reimbursement</t>
  </si>
  <si>
    <t>Salaries Instr Teaching Assoc</t>
  </si>
  <si>
    <t>601822 Salaries Instr Teaching Assoc</t>
  </si>
  <si>
    <t>660927 - Other Catering</t>
  </si>
  <si>
    <t>Salaries SupStf NWS ISA</t>
  </si>
  <si>
    <t>601823 Salaries SupStf NWS ISA</t>
  </si>
  <si>
    <t>660928 - Other Non-Catering Food</t>
  </si>
  <si>
    <t>Work Study On Campus</t>
  </si>
  <si>
    <t>602001 Work Study On Campus</t>
  </si>
  <si>
    <t>660944 - OtherAwards/Honors</t>
  </si>
  <si>
    <t>Work Study Off Campus</t>
  </si>
  <si>
    <t>602002 Work Study Off Campus</t>
  </si>
  <si>
    <t>660948 - SupSrv - Supplies Aux</t>
  </si>
  <si>
    <t>Work Study Institutional</t>
  </si>
  <si>
    <t>602801 Work Study Institutional</t>
  </si>
  <si>
    <t>670801 - Transfer Out</t>
  </si>
  <si>
    <t>Benefits</t>
  </si>
  <si>
    <t>603000 Benefits</t>
  </si>
  <si>
    <t>No longer being used as of 1/5/12</t>
  </si>
  <si>
    <t>670804 - Transfer In</t>
  </si>
  <si>
    <t>Benefits OASDI</t>
  </si>
  <si>
    <t>603001 Benefits OASDI</t>
  </si>
  <si>
    <t>Benefits Dental Insurance</t>
  </si>
  <si>
    <t>603003 Benefits Dental Insurance</t>
  </si>
  <si>
    <t>Benefits Health &amp; Welfare</t>
  </si>
  <si>
    <t>603004 Benefits Health &amp; Welfare</t>
  </si>
  <si>
    <t>Benefits Retirement</t>
  </si>
  <si>
    <t>603005 Benefits Retirement</t>
  </si>
  <si>
    <t>Benefits Insurance Work Comp</t>
  </si>
  <si>
    <t>603007 Benefits Insurance Work Comp</t>
  </si>
  <si>
    <t>Benefits Industrial Disability</t>
  </si>
  <si>
    <t>603008 Benefits Industrial Disability</t>
  </si>
  <si>
    <t>Benefits Non-Indust Disability</t>
  </si>
  <si>
    <t>603009 Benefits Non-Indust Disability</t>
  </si>
  <si>
    <t>Benefits Unemployment Comp</t>
  </si>
  <si>
    <t>603010 Benefits Unemployment Comp</t>
  </si>
  <si>
    <t>Benefits Life Insurance</t>
  </si>
  <si>
    <t>603011 Benefits Life Insurance</t>
  </si>
  <si>
    <t>Benefits Medicare</t>
  </si>
  <si>
    <t>603012 Benefits Medicare</t>
  </si>
  <si>
    <t>Benefits Vision Care</t>
  </si>
  <si>
    <t>603013 Benefits Vision Care</t>
  </si>
  <si>
    <t>Benefits LT Disability Insur</t>
  </si>
  <si>
    <t>603014 Benefits LT Disability Insur</t>
  </si>
  <si>
    <t>Benefits Flex Cash</t>
  </si>
  <si>
    <t>603015 Benefits Flex Cash</t>
  </si>
  <si>
    <t>Benefits Early Retirement Prog</t>
  </si>
  <si>
    <t>603025 Benefits Early Retirement Prog</t>
  </si>
  <si>
    <t>Benefits - Other</t>
  </si>
  <si>
    <t>603090 Benefits - Other</t>
  </si>
  <si>
    <t>Replaces 603000 as of 1/5/12</t>
  </si>
  <si>
    <t>Benefits Interagency non-CSU</t>
  </si>
  <si>
    <t>603801 Benefits Interagency non-CSU</t>
  </si>
  <si>
    <t>Benefits Exec Housing Allowan</t>
  </si>
  <si>
    <t>603802 Benefits Exec Housing Allowan</t>
  </si>
  <si>
    <t>Benefits Protective Clothing</t>
  </si>
  <si>
    <t>603803 Benefits Protective Clothing</t>
  </si>
  <si>
    <t>Benefits Uniform Allowances</t>
  </si>
  <si>
    <t>603804 Benefits Uniform Allowances</t>
  </si>
  <si>
    <t>Telephone Usage</t>
  </si>
  <si>
    <t>604001 Telephone Usage</t>
  </si>
  <si>
    <t>Other Communications &lt; $5000</t>
  </si>
  <si>
    <t>604090 Other Communications &lt; $5000</t>
  </si>
  <si>
    <t>Telephone CB Reimbursement</t>
  </si>
  <si>
    <t>604801 Telephone CB Reimbursement</t>
  </si>
  <si>
    <t>Other Communications &gt; $5000</t>
  </si>
  <si>
    <t>604802 Other Communications &gt; $5000</t>
  </si>
  <si>
    <t>Telephone FOR FUTURE USE</t>
  </si>
  <si>
    <t>604803 Telephone FOR FUTURE USE</t>
  </si>
  <si>
    <t>Utilities</t>
  </si>
  <si>
    <t>605000 Utilities</t>
  </si>
  <si>
    <t>Electricity</t>
  </si>
  <si>
    <t>605001 Electricity</t>
  </si>
  <si>
    <t>Gas</t>
  </si>
  <si>
    <t>605002 Gas</t>
  </si>
  <si>
    <t>Oil</t>
  </si>
  <si>
    <t>605003 Oil</t>
  </si>
  <si>
    <t>Water</t>
  </si>
  <si>
    <t>605004 Water</t>
  </si>
  <si>
    <t>Sewage</t>
  </si>
  <si>
    <t>605005 Sewage</t>
  </si>
  <si>
    <t>Waste Removal Hazardous</t>
  </si>
  <si>
    <t>605006 Waste Removal Hazardous</t>
  </si>
  <si>
    <t>Waste Removal Non-Hazardous</t>
  </si>
  <si>
    <t>605090 Waste Removal Non-Hazardous</t>
  </si>
  <si>
    <t>Electricity - Rebate</t>
  </si>
  <si>
    <t>605801 Electricity - Rebate</t>
  </si>
  <si>
    <t>Travel-In State</t>
  </si>
  <si>
    <t>606001 Travel-In State</t>
  </si>
  <si>
    <t>Travel-Out of State</t>
  </si>
  <si>
    <t>606002 Travel-Out of State</t>
  </si>
  <si>
    <t>Travel-In State Faculty</t>
  </si>
  <si>
    <t>606801 Travel-In State Faculty</t>
  </si>
  <si>
    <t>See 660009 and 660858 for Registration Codes</t>
  </si>
  <si>
    <t>Travel-Out of State Faculty</t>
  </si>
  <si>
    <t>606802 Travel-Out of State Faculty</t>
  </si>
  <si>
    <t>Travel-In State Student</t>
  </si>
  <si>
    <t>606803 Travel-In State Student</t>
  </si>
  <si>
    <t>Travel-Out of State Student</t>
  </si>
  <si>
    <t>606804 Travel-Out of State Student</t>
  </si>
  <si>
    <t>Cap Outlay Construct Contracts</t>
  </si>
  <si>
    <t>607006 Cap Outlay Construct Contracts</t>
  </si>
  <si>
    <t>Cap Outlay Equipment &gt; $5000</t>
  </si>
  <si>
    <t>607009 Cap Outlay Equipment &gt; $5000</t>
  </si>
  <si>
    <t>Cap Outlay Equip Lease Purch</t>
  </si>
  <si>
    <t>607010 Cap Outlay Equip Lease Purch</t>
  </si>
  <si>
    <t>Cap Outlay Minor Cap</t>
  </si>
  <si>
    <t>607011 Cap Outlay Minor Cap</t>
  </si>
  <si>
    <t>Cap Outlay Design Other</t>
  </si>
  <si>
    <t>607021 Cap Outlay Design Other</t>
  </si>
  <si>
    <t>Cap Outlay Design Arch Fees</t>
  </si>
  <si>
    <t>607022 Cap Outlay Design Arch Fees</t>
  </si>
  <si>
    <t>Cap Outlay Dsgn Arch Extra Srv</t>
  </si>
  <si>
    <t>607023 Cap Outlay Dsgn Arch Extra Srv</t>
  </si>
  <si>
    <t>Cap Outlay Dsg Arch ExSrv Cont</t>
  </si>
  <si>
    <t>607024 Cap Outlay Dsg Arch ExSrv Cont</t>
  </si>
  <si>
    <t>Cap Outlay Design Reimbursable</t>
  </si>
  <si>
    <t>607025 Cap Outlay Design Reimbursable</t>
  </si>
  <si>
    <t>Cap Outlay Construction Contr</t>
  </si>
  <si>
    <t>607031 Cap Outlay Construction Contr</t>
  </si>
  <si>
    <t>Cap Outlay Construction Mgmt</t>
  </si>
  <si>
    <t>607032 Cap Outlay Construction Mgmt</t>
  </si>
  <si>
    <t>Cap Outlay Construction Other</t>
  </si>
  <si>
    <t>607033 Cap Outlay Construction Other</t>
  </si>
  <si>
    <t>Cap Outlay C-Arch Fees</t>
  </si>
  <si>
    <t>607034 Cap Outlay C-Arch Fees</t>
  </si>
  <si>
    <t>Cap Outlay C-Arch Extra Serv</t>
  </si>
  <si>
    <t>607035 Cap Outlay C-Arch Extra Serv</t>
  </si>
  <si>
    <t>Cap Outlay C-Arch Reimbursable</t>
  </si>
  <si>
    <t>607036 Cap Outlay C-Arch Reimbursable</t>
  </si>
  <si>
    <t>Cap Outlay Contingency</t>
  </si>
  <si>
    <t>607041 Cap Outlay Contingency</t>
  </si>
  <si>
    <t>Cap Outlay Construction Reserv</t>
  </si>
  <si>
    <t>607042 Cap Outlay Construction Reserv</t>
  </si>
  <si>
    <t>Cap Outlay - Exp Adj GAAP</t>
  </si>
  <si>
    <t>607090 Cap Outlay - Exp Adj GAAP</t>
  </si>
  <si>
    <t>Cap Outlay Feasibility Study</t>
  </si>
  <si>
    <t>607804 Cap Outlay Feasibility Study</t>
  </si>
  <si>
    <t>Cap Outlay Equip $2500 - $4999</t>
  </si>
  <si>
    <t>607806 Cap Outlay Equip $2500 - $4999</t>
  </si>
  <si>
    <t>Cap Outlay Equip &lt; $2500</t>
  </si>
  <si>
    <t>607807 Cap Outlay Equip &lt; $2500</t>
  </si>
  <si>
    <t>Cap Outlay Design Other-Rebate</t>
  </si>
  <si>
    <t>607808 Cap Outlay Design Other-Rebate</t>
  </si>
  <si>
    <t>Library Books</t>
  </si>
  <si>
    <t>608001 Library Books</t>
  </si>
  <si>
    <t>Library Book Binding</t>
  </si>
  <si>
    <t>608002 Library Book Binding</t>
  </si>
  <si>
    <t>Library Serials</t>
  </si>
  <si>
    <t>608003 Library Serials</t>
  </si>
  <si>
    <t>Library Periodicals</t>
  </si>
  <si>
    <t>608004 Library Periodicals</t>
  </si>
  <si>
    <t>Library Subsciptions</t>
  </si>
  <si>
    <t>608005 Library Subsciptions</t>
  </si>
  <si>
    <t>Library Audiovisual &amp; Document</t>
  </si>
  <si>
    <t>608801 Library Audiovisual &amp; Document</t>
  </si>
  <si>
    <t>Fin Aid State EOP Grant</t>
  </si>
  <si>
    <t>609001 Fin Aid State EOP Grant</t>
  </si>
  <si>
    <t>Fin Aid State University Grant</t>
  </si>
  <si>
    <t>609002 Fin Aid State University Grant</t>
  </si>
  <si>
    <t>Fin Aid State Grad Fellowship</t>
  </si>
  <si>
    <t>609004 Fin Aid State Grad Fellowship</t>
  </si>
  <si>
    <t>Fin Aid ASI Local Fee Grant</t>
  </si>
  <si>
    <t>609005 Fin Aid ASI Local Fee Grant</t>
  </si>
  <si>
    <t>Fin Aid State Fed Match Grant</t>
  </si>
  <si>
    <t>609006 Fin Aid State Fed Match Grant</t>
  </si>
  <si>
    <t>Fin Aid Student Scholarships</t>
  </si>
  <si>
    <t>609008 Fin Aid Student Scholarships</t>
  </si>
  <si>
    <t>Fin Aid ASI Childcare Scholar</t>
  </si>
  <si>
    <t>609801 Fin Aid ASI Childcare Scholar</t>
  </si>
  <si>
    <t>Fin Aid Athletic Scholar Pr Yr</t>
  </si>
  <si>
    <t>609802 Fin Aid Athletic Scholar Pr Yr</t>
  </si>
  <si>
    <t>Fin Aid Athletic Scholarships</t>
  </si>
  <si>
    <t>609803 Fin Aid Athletic Scholarships</t>
  </si>
  <si>
    <t>Fin Aid Phi Theta Kappa Scholr</t>
  </si>
  <si>
    <t>609804 Fin Aid Phi Theta Kappa Scholr</t>
  </si>
  <si>
    <t>Fin Aid SSS Grants</t>
  </si>
  <si>
    <t>609805 Fin Aid SSS Grants</t>
  </si>
  <si>
    <t>Fin Aid Student Grants Award</t>
  </si>
  <si>
    <t>609806 Fin Aid Student Grants Award</t>
  </si>
  <si>
    <t>Fin Aid Student Grt Awrd Pr Yr</t>
  </si>
  <si>
    <t>609807 Fin Aid Student Grt Awrd Pr Yr</t>
  </si>
  <si>
    <t>Fin Aid State EOP Grant PR Yr</t>
  </si>
  <si>
    <t>609808 Fin Aid State EOP Grant PR Yr</t>
  </si>
  <si>
    <t>Fin Aid State Unv Grant Pr Yr</t>
  </si>
  <si>
    <t>609809 Fin Aid State Unv Grant Pr Yr</t>
  </si>
  <si>
    <t>Fin Aid SSS Grants Prior Year</t>
  </si>
  <si>
    <t>609810 Fin Aid SSS Grants Prior Year</t>
  </si>
  <si>
    <t>Fin Aid Future Scholarships</t>
  </si>
  <si>
    <t>609811 Fin Aid Future Scholarships</t>
  </si>
  <si>
    <t>Fin Aid Hispanic Scholarship</t>
  </si>
  <si>
    <t>609812 Fin Aid Hispanic Scholarship</t>
  </si>
  <si>
    <t>Fin Aid Student Schol Pr Yr</t>
  </si>
  <si>
    <t>609813 Fin Aid Student Schol Pr Yr</t>
  </si>
  <si>
    <t>Federal Financial Aid</t>
  </si>
  <si>
    <t>610001 Federal Financial Aid</t>
  </si>
  <si>
    <t>Federal Fin Aid Loan Disb</t>
  </si>
  <si>
    <t>610002 Federal Fin Aid Loan Disb</t>
  </si>
  <si>
    <t>Federal Financial Aid Prior Yr</t>
  </si>
  <si>
    <t>610801 Federal Financial Aid Prior Yr</t>
  </si>
  <si>
    <t>Federal Fin Aid Loan Disb PrYr</t>
  </si>
  <si>
    <t>610802 Federal Fin Aid Loan Disb PrYr</t>
  </si>
  <si>
    <t>State Pro Rata Charges</t>
  </si>
  <si>
    <t>612001 State Pro Rata Charges</t>
  </si>
  <si>
    <t>Contractual Services</t>
  </si>
  <si>
    <t>613001 Contractual Services</t>
  </si>
  <si>
    <t>Cont Serv Construction Admin</t>
  </si>
  <si>
    <t>613801 Cont Serv Construction Admin</t>
  </si>
  <si>
    <t>Cont Serv Geotechnical</t>
  </si>
  <si>
    <t>613802 Cont Serv Geotechnical</t>
  </si>
  <si>
    <t>Cont Serv Master Teacher Cont</t>
  </si>
  <si>
    <t>613803 Cont Serv Master Teacher Cont</t>
  </si>
  <si>
    <t>Cont Serv Annual Physical Exam</t>
  </si>
  <si>
    <t>613804 Cont Serv Annual Physical Exam</t>
  </si>
  <si>
    <t>Cont Serv Special Physic Exam</t>
  </si>
  <si>
    <t>613805 Cont Serv Special Physic Exam</t>
  </si>
  <si>
    <t>Cont Serv Contractual Services</t>
  </si>
  <si>
    <t>613806 Cont Serv Contractual Services</t>
  </si>
  <si>
    <t>Cont Serv Legal</t>
  </si>
  <si>
    <t>613807 Cont Serv Legal</t>
  </si>
  <si>
    <t>Cont Serv Payroll Processing</t>
  </si>
  <si>
    <t>613808 Cont Serv Payroll Processing</t>
  </si>
  <si>
    <t>Cont Serv Landscaping</t>
  </si>
  <si>
    <t>613809 Cont Serv Landscaping</t>
  </si>
  <si>
    <t>Cont Serv Auditing</t>
  </si>
  <si>
    <t>613810 Cont Serv Auditing</t>
  </si>
  <si>
    <t>Cont Serv Independent Contract</t>
  </si>
  <si>
    <t>613811 Cont Serv Independent Contract</t>
  </si>
  <si>
    <t>Cont Serv Janitorial</t>
  </si>
  <si>
    <t>613812 Cont Serv Janitorial</t>
  </si>
  <si>
    <t>Cont Serv Disposal</t>
  </si>
  <si>
    <t>613813 Cont Serv Disposal</t>
  </si>
  <si>
    <t>Cont Serv Accounting</t>
  </si>
  <si>
    <t>613814 Cont Serv Accounting</t>
  </si>
  <si>
    <t>Cont Serv Maintenance Contract</t>
  </si>
  <si>
    <t>613815 Cont Serv Maintenance Contract</t>
  </si>
  <si>
    <t>Conf Serv Administration Fee</t>
  </si>
  <si>
    <t>613816 Conf Serv Administration Fee</t>
  </si>
  <si>
    <t>Info Tech Communications</t>
  </si>
  <si>
    <t>616001 Info Tech Communications</t>
  </si>
  <si>
    <t>IT Communications</t>
  </si>
  <si>
    <t>Info Tech Hrdwre $2500 - $4999</t>
  </si>
  <si>
    <t>616002 Info Tech Hrdwre $2500 - $4999</t>
  </si>
  <si>
    <t>IT Hardware</t>
  </si>
  <si>
    <t>Info Tech Software &lt; $5000</t>
  </si>
  <si>
    <t>616003 Info Tech Software &lt; $5000</t>
  </si>
  <si>
    <t xml:space="preserve">IT Software  </t>
  </si>
  <si>
    <t>IT Infrastructure</t>
  </si>
  <si>
    <t>616004 IT Infrastructure</t>
  </si>
  <si>
    <t>Info Tech Misc &lt; $2500</t>
  </si>
  <si>
    <t>616005 Info Tech Misc &lt; $2500</t>
  </si>
  <si>
    <t>Info Tech Software &gt; $5000</t>
  </si>
  <si>
    <t>616802 Info Tech Software &gt; $5000</t>
  </si>
  <si>
    <t>Info Tech Smart Classrooms</t>
  </si>
  <si>
    <t>616803 Info Tech Smart Classrooms</t>
  </si>
  <si>
    <t>Info Tech Comp Hrdwre CB Reimb</t>
  </si>
  <si>
    <t>616804 Info Tech Comp Hrdwre CB Reimb</t>
  </si>
  <si>
    <t>Info Tech Refresh Prg CB Reimb</t>
  </si>
  <si>
    <t>616805 Info Tech Refresh Prg CB Reimb</t>
  </si>
  <si>
    <t>Info Tech Software CB Reimb</t>
  </si>
  <si>
    <t>616806 Info Tech Software CB Reimb</t>
  </si>
  <si>
    <t>Info Tech CSULB MSW CB Reimb</t>
  </si>
  <si>
    <t>616807 Info Tech CSULB MSW CB Reimb</t>
  </si>
  <si>
    <t>Info Tech Smart Clssr CB Reimb</t>
  </si>
  <si>
    <t>616808 Info Tech Smart Clssr CB Reimb</t>
  </si>
  <si>
    <t>Info Tech Misc CB Reimb</t>
  </si>
  <si>
    <t>616809 Info Tech Misc CB Reimb</t>
  </si>
  <si>
    <t>Info Tech Hardware &gt; $5000</t>
  </si>
  <si>
    <t>616810 Info Tech Hardware &gt; $5000</t>
  </si>
  <si>
    <t>Info Tech DARS Program Reimb</t>
  </si>
  <si>
    <t>616811 Info Tech DARS Program Reimb</t>
  </si>
  <si>
    <t>Info Tech Repairs &amp; Maint</t>
  </si>
  <si>
    <t>616812 Info Tech Repairs &amp; Maint</t>
  </si>
  <si>
    <t>Serv from Other Funds/Agencies</t>
  </si>
  <si>
    <t>617001 Serv from Other Funds/Agencies</t>
  </si>
  <si>
    <t>Equip Other $2500 - $4999</t>
  </si>
  <si>
    <t>619001 Equip Other $2500 - $4999</t>
  </si>
  <si>
    <t>Equip Instructional &lt; $5000</t>
  </si>
  <si>
    <t>619002 Equip Instructional &lt; $5000</t>
  </si>
  <si>
    <t>Equip Other &gt; $5000</t>
  </si>
  <si>
    <t>619801 Equip Other &gt; $5000</t>
  </si>
  <si>
    <t>Equip Instructional &gt; $5000</t>
  </si>
  <si>
    <t>619804 Equip Instructional &gt; $5000</t>
  </si>
  <si>
    <t>Equip Other Vehicles</t>
  </si>
  <si>
    <t>619805 Equip Other Vehicles</t>
  </si>
  <si>
    <t>Equip Course Instruction &lt; $5k</t>
  </si>
  <si>
    <t>619807 Equip Course Instruction &lt; $5k</t>
  </si>
  <si>
    <t>Dedicated for Course-Based Fee Expenses Only</t>
  </si>
  <si>
    <t>Equip Course Instruction &gt; $5k</t>
  </si>
  <si>
    <t>619808 Equip Course Instruction &gt; $5k</t>
  </si>
  <si>
    <t>Postage &amp; Freight</t>
  </si>
  <si>
    <t>660001 Postage &amp; Freight</t>
  </si>
  <si>
    <t>660002 Printing</t>
  </si>
  <si>
    <t>SupSrv Other</t>
  </si>
  <si>
    <t>660003 SupSrv Other</t>
  </si>
  <si>
    <t>Interest on Bonds &amp; Notes</t>
  </si>
  <si>
    <t>660006 Interest on Bonds &amp; Notes</t>
  </si>
  <si>
    <t>Interest Charges</t>
  </si>
  <si>
    <t>660008 Interest Charges</t>
  </si>
  <si>
    <t>Training &amp; Prof Development</t>
  </si>
  <si>
    <t>660009 Training &amp; Prof Development</t>
  </si>
  <si>
    <t>Use for Registration Fees WITH Training Component</t>
  </si>
  <si>
    <t>Insurance Premiums</t>
  </si>
  <si>
    <t>660010 Insurance Premiums</t>
  </si>
  <si>
    <t>Insurance Claims NDI/IDL</t>
  </si>
  <si>
    <t>660011 Insurance Claims NDI/IDL</t>
  </si>
  <si>
    <t>Insurance Claim Deductible</t>
  </si>
  <si>
    <t>660012 Insurance Claim Deductible</t>
  </si>
  <si>
    <t>CSURMA Dividend</t>
  </si>
  <si>
    <t>660013 CSURMA Dividend</t>
  </si>
  <si>
    <t>Advertising &amp; Promo Publicat</t>
  </si>
  <si>
    <t>660017 Advertising &amp; Promo Publicat</t>
  </si>
  <si>
    <t>Use for TT Faculty Recruitment Advertising</t>
  </si>
  <si>
    <t>Litigation Costs</t>
  </si>
  <si>
    <t>660019 Litigation Costs</t>
  </si>
  <si>
    <t>Interest Penalty Fee</t>
  </si>
  <si>
    <t>660020 Interest Penalty Fee</t>
  </si>
  <si>
    <t>Repairs &amp; Maintenance</t>
  </si>
  <si>
    <t>660021 Repairs &amp; Maintenance</t>
  </si>
  <si>
    <t>Buildings and Grounds Repairs and Maintenance</t>
  </si>
  <si>
    <t>Overhead Contracts &amp; Grants</t>
  </si>
  <si>
    <t>660024 Overhead Contracts &amp; Grants</t>
  </si>
  <si>
    <t>Overhead Chancellor's Office</t>
  </si>
  <si>
    <t>660025 Overhead Chancellor's Office</t>
  </si>
  <si>
    <t>Teale Data Center</t>
  </si>
  <si>
    <t>660026 Teale Data Center</t>
  </si>
  <si>
    <t>Perkins State Matching</t>
  </si>
  <si>
    <t>660030 Perkins State Matching</t>
  </si>
  <si>
    <t>FSEOG - State Matching</t>
  </si>
  <si>
    <t>660031 FSEOG - State Matching</t>
  </si>
  <si>
    <t>Bad Debt Expense</t>
  </si>
  <si>
    <t>660040 Bad Debt Expense</t>
  </si>
  <si>
    <t>Space Rental</t>
  </si>
  <si>
    <t>660041 Space Rental</t>
  </si>
  <si>
    <t>RelocationEmployee(NonFaculty)</t>
  </si>
  <si>
    <t>660042 RelocationEmployee(NonFaculty)</t>
  </si>
  <si>
    <t>Also use for Employee Background Checks</t>
  </si>
  <si>
    <t>Wells Fargo Bank Charges</t>
  </si>
  <si>
    <t>660046 Wells Fargo Bank Charges</t>
  </si>
  <si>
    <t>CO Cash Management Overhead</t>
  </si>
  <si>
    <t>660047 CO Cash Management Overhead</t>
  </si>
  <si>
    <t>Interest Payback to the State</t>
  </si>
  <si>
    <t>660048 Interest Payback to the State</t>
  </si>
  <si>
    <t>Investment Service Charges</t>
  </si>
  <si>
    <t>660049 Investment Service Charges</t>
  </si>
  <si>
    <t>Other Expense</t>
  </si>
  <si>
    <t>660090 Other Expense</t>
  </si>
  <si>
    <t>Depreciation Bldg &amp; Bldg Impr</t>
  </si>
  <si>
    <t>660091 Depreciation Bldg &amp; Bldg Impr</t>
  </si>
  <si>
    <t>Depreciation Other Improvement</t>
  </si>
  <si>
    <t>660092 Depreciation Other Improvement</t>
  </si>
  <si>
    <t>Depreciation Infrastructure</t>
  </si>
  <si>
    <t>660093 Depreciation Infrastructure</t>
  </si>
  <si>
    <t>Depreciation Leasehold Improve</t>
  </si>
  <si>
    <t>660094 Depreciation Leasehold Improve</t>
  </si>
  <si>
    <t>Depreciation Equipment</t>
  </si>
  <si>
    <t>660095 Depreciation Equipment</t>
  </si>
  <si>
    <t>Depreciation Library Books</t>
  </si>
  <si>
    <t>660096 Depreciation Library Books</t>
  </si>
  <si>
    <t>Depreciation Works of Art</t>
  </si>
  <si>
    <t>660097 Depreciation Works of Art</t>
  </si>
  <si>
    <t>Depreciation Intangible Assets</t>
  </si>
  <si>
    <t>660098 Depreciation Intangible Assets</t>
  </si>
  <si>
    <t>SupSrv Furniture &lt; $5000</t>
  </si>
  <si>
    <t>660803 SupSrv Furniture &lt; $5000</t>
  </si>
  <si>
    <t>SupSrv Honorariums</t>
  </si>
  <si>
    <t>660804 SupSrv Honorariums</t>
  </si>
  <si>
    <t>Rarely Used - Call Accounting First</t>
  </si>
  <si>
    <t>SupSrv Member/Subscrip/Sponsor</t>
  </si>
  <si>
    <t>660805 SupSrv Member/Subscrip/Sponsor</t>
  </si>
  <si>
    <t>SupSrv Mini Grants</t>
  </si>
  <si>
    <t>660806 SupSrv Mini Grants</t>
  </si>
  <si>
    <t>SupSrv Permit/License</t>
  </si>
  <si>
    <t>660807 SupSrv Permit/License</t>
  </si>
  <si>
    <t>SupSrv Protective Clothing</t>
  </si>
  <si>
    <t>660808 SupSrv Protective Clothing</t>
  </si>
  <si>
    <t>SupSrv Prior Year Budget Dist</t>
  </si>
  <si>
    <t>660809 SupSrv Prior Year Budget Dist</t>
  </si>
  <si>
    <t>SupSrv Unalloc OE&amp;E</t>
  </si>
  <si>
    <t>660810 SupSrv Unalloc OE&amp;E</t>
  </si>
  <si>
    <t>RecruitmentEmployee(NonFacult)</t>
  </si>
  <si>
    <t>660818 RecruitmentEmployee(NonFacult)</t>
  </si>
  <si>
    <t>Was Faculty Recruitment</t>
  </si>
  <si>
    <t>Relocation Faculty</t>
  </si>
  <si>
    <t>660819 Relocation Faculty</t>
  </si>
  <si>
    <t>Other Hospitality</t>
  </si>
  <si>
    <t>660820 Other Hospitality</t>
  </si>
  <si>
    <t>Other Office Moving</t>
  </si>
  <si>
    <t>660822 Other Office Moving</t>
  </si>
  <si>
    <t>Other Perkins Cancel 20%</t>
  </si>
  <si>
    <t>660823 Other Perkins Cancel 20%</t>
  </si>
  <si>
    <t>Other Perkins Cancel 30%</t>
  </si>
  <si>
    <t>660824 Other Perkins Cancel 30%</t>
  </si>
  <si>
    <t>Other Refresh Smart Classrooms</t>
  </si>
  <si>
    <t>660825 Other Refresh Smart Classrooms</t>
  </si>
  <si>
    <t>Other Teach Princ 15% 7/72</t>
  </si>
  <si>
    <t>660828 Other Teach Princ 15% 7/72</t>
  </si>
  <si>
    <t>Other Teach Short Princ 15%</t>
  </si>
  <si>
    <t>660829 Other Teach Short Princ 15%</t>
  </si>
  <si>
    <t>Other Teach Short Princ 20%</t>
  </si>
  <si>
    <t>660830 Other Teach Short Princ 20%</t>
  </si>
  <si>
    <t>Other Vehicle Lease</t>
  </si>
  <si>
    <t>660831 Other Vehicle Lease</t>
  </si>
  <si>
    <t>Recruitment Faculty</t>
  </si>
  <si>
    <t>660832 Recruitment Faculty</t>
  </si>
  <si>
    <t>Was Employee Recruitment</t>
  </si>
  <si>
    <t>Other Collection Costs</t>
  </si>
  <si>
    <t>660833 Other Collection Costs</t>
  </si>
  <si>
    <t>Other Vehicle Usage</t>
  </si>
  <si>
    <t>660834 Other Vehicle Usage</t>
  </si>
  <si>
    <t>Other Rental/Lease Equipment</t>
  </si>
  <si>
    <t>660835 Other Rental/Lease Equipment</t>
  </si>
  <si>
    <t>SupSrv Classroom</t>
  </si>
  <si>
    <t>660836 SupSrv Classroom</t>
  </si>
  <si>
    <t>SupSrv Program</t>
  </si>
  <si>
    <t>660837 SupSrv Program</t>
  </si>
  <si>
    <t>SupSrv Kitchen</t>
  </si>
  <si>
    <t>660838 SupSrv Kitchen</t>
  </si>
  <si>
    <t>SupSrv Other Rep&amp;Maint</t>
  </si>
  <si>
    <t>SupSrv Other Dome Food Program</t>
  </si>
  <si>
    <t>660839 SupSrv Other Dome Food Program</t>
  </si>
  <si>
    <t>SupSrv Other Forums</t>
  </si>
  <si>
    <t>660840 SupSrv Other Forums</t>
  </si>
  <si>
    <t>SupSrv Board of Direct Retreat</t>
  </si>
  <si>
    <t>660841 SupSrv Board of Direct Retreat</t>
  </si>
  <si>
    <t>SupSrv Other Prog Student Act</t>
  </si>
  <si>
    <t>660842 SupSrv Other Prog Student Act</t>
  </si>
  <si>
    <t>SupSrv Other Parent Functions</t>
  </si>
  <si>
    <t>660843 SupSrv Other Parent Functions</t>
  </si>
  <si>
    <t>SupSrv Student Awards Banq ICC</t>
  </si>
  <si>
    <t>660845 SupSrv Student Awards Banq ICC</t>
  </si>
  <si>
    <t>SupSrv Gifts &amp; Acknowledgement</t>
  </si>
  <si>
    <t>660846 SupSrv Gifts &amp; Acknowledgement</t>
  </si>
  <si>
    <t>SupSrv Field Trips</t>
  </si>
  <si>
    <t>660847 SupSrv Field Trips</t>
  </si>
  <si>
    <t>Other Taxes &amp; Licenses</t>
  </si>
  <si>
    <t>660848 Other Taxes &amp; Licenses</t>
  </si>
  <si>
    <t>Other Payroll Taxes</t>
  </si>
  <si>
    <t>660849 Other Payroll Taxes</t>
  </si>
  <si>
    <t>Other Depreciation</t>
  </si>
  <si>
    <t>660850 Other Depreciation</t>
  </si>
  <si>
    <t>Other Bank Charges</t>
  </si>
  <si>
    <t>660851 Other Bank Charges</t>
  </si>
  <si>
    <t>Other Cash Over/Short</t>
  </si>
  <si>
    <t>660852 Other Cash Over/Short</t>
  </si>
  <si>
    <t>Other Club Sport</t>
  </si>
  <si>
    <t>660853 Other Club Sport</t>
  </si>
  <si>
    <t>Other Staff Parking</t>
  </si>
  <si>
    <t>660854 Other Staff Parking</t>
  </si>
  <si>
    <t>Other Teach Princ 30%</t>
  </si>
  <si>
    <t>660855 Other Teach Princ 30%</t>
  </si>
  <si>
    <t>SupSrv Current Yr Budget Dist</t>
  </si>
  <si>
    <t>660856 SupSrv Current Yr Budget Dist</t>
  </si>
  <si>
    <t>Other Professional Development</t>
  </si>
  <si>
    <t>660858 Other Professional Development</t>
  </si>
  <si>
    <t>Use for Registration Fees WITHOUT Training Component</t>
  </si>
  <si>
    <t>SupSrv Events</t>
  </si>
  <si>
    <t>660859 SupSrv Events</t>
  </si>
  <si>
    <t>Other Food and Entertainment</t>
  </si>
  <si>
    <t>660860 Other Food and Entertainment</t>
  </si>
  <si>
    <t>Ins Prem Miscellaneous</t>
  </si>
  <si>
    <t>660861 Ins Prem Miscellaneous</t>
  </si>
  <si>
    <t>Ins Prem Liab Deduct Recovery</t>
  </si>
  <si>
    <t>660862 Ins Prem Liab Deduct Recovery</t>
  </si>
  <si>
    <t>Ins Prem Workers Comp</t>
  </si>
  <si>
    <t>660863 Ins Prem Workers Comp</t>
  </si>
  <si>
    <t>Ins Prem IDL/NDI/UI</t>
  </si>
  <si>
    <t>660864 Ins Prem IDL/NDI/UI</t>
  </si>
  <si>
    <t>Ins Prem Unemployment</t>
  </si>
  <si>
    <t>660866 Ins Prem Unemployment</t>
  </si>
  <si>
    <t>Other Perkins Cancel Death</t>
  </si>
  <si>
    <t>660867 Other Perkins Cancel Death</t>
  </si>
  <si>
    <t>Postage &amp; Freight - UPS</t>
  </si>
  <si>
    <t>660868 Postage &amp; Freight - UPS</t>
  </si>
  <si>
    <t>Postage &amp; Freight - Fed Ex</t>
  </si>
  <si>
    <t>660869 Postage &amp; Freight - Fed Ex</t>
  </si>
  <si>
    <t>SupSrv Central Stores</t>
  </si>
  <si>
    <t>660870 SupSrv Central Stores</t>
  </si>
  <si>
    <t>Postage &amp; Freight CB</t>
  </si>
  <si>
    <t>660871 Postage &amp; Freight CB</t>
  </si>
  <si>
    <t>SupSrv Central Stores CB</t>
  </si>
  <si>
    <t>660872 SupSrv Central Stores CB</t>
  </si>
  <si>
    <t>Budget - Encumbrances</t>
  </si>
  <si>
    <t>660873 Budget - Encumbrances</t>
  </si>
  <si>
    <t>Budget - Dept Commitments</t>
  </si>
  <si>
    <t>660874 Budget - Dept Commitments</t>
  </si>
  <si>
    <t>Budget - Univ Fiscal Reserve</t>
  </si>
  <si>
    <t>660875 Budget - Univ Fiscal Reserve</t>
  </si>
  <si>
    <t>SupSrv SOC Programming</t>
  </si>
  <si>
    <t>660876 SupSrv SOC Programming</t>
  </si>
  <si>
    <t>SupSrv SOC Leadership Develop</t>
  </si>
  <si>
    <t>660877 SupSrv SOC Leadership Develop</t>
  </si>
  <si>
    <t>SupSrv Leadership Dev &amp; Train</t>
  </si>
  <si>
    <t>660878 SupSrv Leadership Dev &amp; Train</t>
  </si>
  <si>
    <t>Printing CB Reimb</t>
  </si>
  <si>
    <t>660879 Printing CB Reimb</t>
  </si>
  <si>
    <t>SupSrv Parking CB Reimb</t>
  </si>
  <si>
    <t>660880 SupSrv Parking CB Reimb</t>
  </si>
  <si>
    <t>Other Universal Studios</t>
  </si>
  <si>
    <t>660881 Other Universal Studios</t>
  </si>
  <si>
    <t>Cougar Bazaar</t>
  </si>
  <si>
    <t>660882 Cougar Bazaar</t>
  </si>
  <si>
    <t>SupSrv Other for Courses</t>
  </si>
  <si>
    <t>660883 SupSrv Other for Courses</t>
  </si>
  <si>
    <t>Ins Prem Workers' Comp</t>
  </si>
  <si>
    <t>660884 Ins Prem Workers' Comp</t>
  </si>
  <si>
    <t>Ins Prem Deductible Recovery</t>
  </si>
  <si>
    <t>660885 Ins Prem Deductible Recovery</t>
  </si>
  <si>
    <t>Ins Prem Auto</t>
  </si>
  <si>
    <t>660886 Ins Prem Auto</t>
  </si>
  <si>
    <t>Ins Prem Foreign Travel</t>
  </si>
  <si>
    <t>660887 Ins Prem Foreign Travel</t>
  </si>
  <si>
    <t>Ins Prem Inland Marine</t>
  </si>
  <si>
    <t>660888 Ins Prem Inland Marine</t>
  </si>
  <si>
    <t>Ins Prem Special Event</t>
  </si>
  <si>
    <t>660889 Ins Prem Special Event</t>
  </si>
  <si>
    <t>Ins Prem - Property</t>
  </si>
  <si>
    <t>660890 Ins Prem - Property</t>
  </si>
  <si>
    <t>Ins Prem - AIME</t>
  </si>
  <si>
    <t>660891 Ins Prem - AIME</t>
  </si>
  <si>
    <t>SupSrv Chem Lab Breakage</t>
  </si>
  <si>
    <t>660892 SupSrv Chem Lab Breakage</t>
  </si>
  <si>
    <t>SupSrv ProCard Unclaimed Charg</t>
  </si>
  <si>
    <t>660893 SupSrv ProCard Unclaimed Charg</t>
  </si>
  <si>
    <t>Other Copier Lease CB Reimb</t>
  </si>
  <si>
    <t>660894 Other Copier Lease CB Reimb</t>
  </si>
  <si>
    <t>SupSrv CPR/First-Aid Expenses</t>
  </si>
  <si>
    <t>660895 SupSrv CPR/First-Aid Expenses</t>
  </si>
  <si>
    <t>SupSrv Event Conf Svcs CB</t>
  </si>
  <si>
    <t>660896 SupSrv Event Conf Svcs CB</t>
  </si>
  <si>
    <t>SupSrv Facilities Chargeback</t>
  </si>
  <si>
    <t>660897 SupSrv Facilities Chargeback</t>
  </si>
  <si>
    <t>Ins Prem Auto Phys Damage</t>
  </si>
  <si>
    <t>660898 Ins Prem Auto Phys Damage</t>
  </si>
  <si>
    <t>Other Nursing Perkins Cancel</t>
  </si>
  <si>
    <t>660899 Other Nursing Perkins Cancel</t>
  </si>
  <si>
    <t>Ins Prem Participant Accident</t>
  </si>
  <si>
    <t>660900 Ins Prem Participant Accident</t>
  </si>
  <si>
    <t>Postage&amp;Freight-UPS CB Reimb</t>
  </si>
  <si>
    <t>660901 Postage&amp;Freight-UPS CB Reimb</t>
  </si>
  <si>
    <t>Postage&amp;Freight-FedExCB Reimb</t>
  </si>
  <si>
    <t>660902 Postage&amp;Freight-FedExCB Reimb</t>
  </si>
  <si>
    <t>Budget - PY Balance</t>
  </si>
  <si>
    <t>660903 Budget - PY Balance</t>
  </si>
  <si>
    <t>SupSrv Facilities Services</t>
  </si>
  <si>
    <t>660920 SupSrv Facilities Services</t>
  </si>
  <si>
    <t>Budget Offset</t>
  </si>
  <si>
    <t>660990 Budget Offset</t>
  </si>
  <si>
    <t>Tr Out same CSU fund in 0948</t>
  </si>
  <si>
    <t>670000 Tr Out same CSU fund in 0948</t>
  </si>
  <si>
    <t>Tr Out - 401 - Federal SEOG</t>
  </si>
  <si>
    <t>670401 Tr Out - 401 - Federal SEOG</t>
  </si>
  <si>
    <t>Tr Out - 403 - Perkins</t>
  </si>
  <si>
    <t>670403 Tr Out - 403 - Perkins</t>
  </si>
  <si>
    <t>Tr Out - 409 - Fed Work Study</t>
  </si>
  <si>
    <t>670409 Tr Out - 409 - Fed Work Study</t>
  </si>
  <si>
    <t>Tr Out - 435 - Misc Fin Aid</t>
  </si>
  <si>
    <t>670435 Tr Out - 435 - Misc Fin Aid</t>
  </si>
  <si>
    <t>Tr Out - 441 - Extended Learn</t>
  </si>
  <si>
    <t>670441 Tr Out - 441 - Extended Learn</t>
  </si>
  <si>
    <t>Tr Out - 462 - Stu Un Op Rev</t>
  </si>
  <si>
    <t>670462 Tr Out - 462 - Stu Un Op Rev</t>
  </si>
  <si>
    <t>Tr Out - 463 - IRA Trust</t>
  </si>
  <si>
    <t>670463 Tr Out - 463 - IRA Trust</t>
  </si>
  <si>
    <t>Tr Out - 464 - Intl Prog Trust</t>
  </si>
  <si>
    <t>670464 Tr Out - 464 - Intl Prog Trust</t>
  </si>
  <si>
    <t>Tr Out - 471 - Parking Fines</t>
  </si>
  <si>
    <t>670471 Tr Out - 471 - Parking Fines</t>
  </si>
  <si>
    <t>Tr Out - 472 - Parking Fees</t>
  </si>
  <si>
    <t>670472 Tr Out - 472 - Parking Fees</t>
  </si>
  <si>
    <t>Tr Out - 473 - Parking Constru</t>
  </si>
  <si>
    <t>670473 Tr Out - 473 - Parking Constru</t>
  </si>
  <si>
    <t>Tr Out - 485 - Operating Fund</t>
  </si>
  <si>
    <t>670485 Tr Out - 485 - Operating Fund</t>
  </si>
  <si>
    <t>Tr Out - 491 - Special Project</t>
  </si>
  <si>
    <t>670491 Tr Out - 491 - Special Project</t>
  </si>
  <si>
    <t>Tr Out - 496 - Misc Trust</t>
  </si>
  <si>
    <t>670496 Tr Out - 496 - Misc Trust</t>
  </si>
  <si>
    <t>Tr Out - 499 - Revolving Fund</t>
  </si>
  <si>
    <t>670499 Tr Out - 499 - Revolving Fund</t>
  </si>
  <si>
    <t>Tr Out - 534 Campus Union Fund</t>
  </si>
  <si>
    <t>670534 Tr Out - 534 Campus Union Fund</t>
  </si>
  <si>
    <t>Tr Out - 542 - Cap Proj Mgmt</t>
  </si>
  <si>
    <t>670542 Tr Out - 542 - Cap Proj Mgmt</t>
  </si>
  <si>
    <t>Tr Out - 543 - IntSvc</t>
  </si>
  <si>
    <t>670543 Tr Out - 543 - IntSvc</t>
  </si>
  <si>
    <t>Tr Out - 544 - Cost Recov 3rd</t>
  </si>
  <si>
    <t>670544 Tr Out - 544 - Cost Recov 3rd</t>
  </si>
  <si>
    <t>Tr Out same CSU fund in 0948CO</t>
  </si>
  <si>
    <t>671000 Tr Out same CSU fund in 0948CO</t>
  </si>
  <si>
    <t>Tran-Out to General Fund</t>
  </si>
  <si>
    <t>680001 Tran-Out to General Fund</t>
  </si>
  <si>
    <t>Tran-Out Higher Ed Fees</t>
  </si>
  <si>
    <t>680005 Tran-Out Higher Ed Fees</t>
  </si>
  <si>
    <t>Tran-Out Dorm Rev Fund</t>
  </si>
  <si>
    <t>680012 Tran-Out Dorm Rev Fund</t>
  </si>
  <si>
    <t>Tran-Out Facilities Rev Fund</t>
  </si>
  <si>
    <t>680013 Tran-Out Facilities Rev Fund</t>
  </si>
  <si>
    <t>Tran-Out Special Projects Fund</t>
  </si>
  <si>
    <t>680024 Tran-Out Special Projects Fund</t>
  </si>
  <si>
    <t>Tran-Out Trust Fund</t>
  </si>
  <si>
    <t>680025 Tran-Out Trust Fund</t>
  </si>
  <si>
    <t>Tran-Out Approp,Accts,SubFunds</t>
  </si>
  <si>
    <t>680026 Tran-Out Approp,Accts,SubFunds</t>
  </si>
  <si>
    <t>Tran-Out Campus Inv Earnings</t>
  </si>
  <si>
    <t>680051 Tran-Out Campus Inv Earnings</t>
  </si>
  <si>
    <t>Transfers Out to Fixed Asset A</t>
  </si>
  <si>
    <t>680090 Transfers Out to Fixed Asset A</t>
  </si>
  <si>
    <t>Tran-Out Syswide Alloc Trans</t>
  </si>
  <si>
    <t>680100 Tran-Out Syswide Alloc Trans</t>
  </si>
  <si>
    <t>Tran-Out Dorm Int &amp; Redemp</t>
  </si>
  <si>
    <t>680111 Tran-Out Dorm Int &amp; Redemp</t>
  </si>
  <si>
    <t>Tran-Out CSU Trust Fund</t>
  </si>
  <si>
    <t>680125 Tran-Out CSU Trust Fund</t>
  </si>
  <si>
    <t>Tran-Out w/in Same State Fund</t>
  </si>
  <si>
    <t>680126 Tran-Out w/in Same State Fund</t>
  </si>
  <si>
    <t>Tran-Out Inv Earn Inter-Agency</t>
  </si>
  <si>
    <t>680151 Tran-Out Inv Earn Inter-Agency</t>
  </si>
  <si>
    <t>Refunds to Reverted Approp</t>
  </si>
  <si>
    <t>690001 Refunds to Reverted Approp</t>
  </si>
  <si>
    <t>Prior Year Expenditure Adjust</t>
  </si>
  <si>
    <t>690002 Prior Year Expenditure Adjust</t>
  </si>
  <si>
    <t>RMP Expenditure Offset from GF</t>
  </si>
  <si>
    <t>690003 RMP Expenditure Offset from GF</t>
  </si>
  <si>
    <t>ARRA Grants Expenditure Offset</t>
  </si>
  <si>
    <t>690006 ARRA Grants Expenditure Offset</t>
  </si>
  <si>
    <t>GF Apprortn Refnd to the State</t>
  </si>
  <si>
    <t>690007 GF Apprortn Refnd to the State</t>
  </si>
  <si>
    <t>State Appropriation Adjustment</t>
  </si>
  <si>
    <t>690106 State Appropriation Adjustment</t>
  </si>
  <si>
    <t>GF Exp Adj Other Revenue</t>
  </si>
  <si>
    <t>690813 GF Exp Adj Other Revenue</t>
  </si>
  <si>
    <t>App Exp Trans from Prior Year</t>
  </si>
  <si>
    <t>690821 App Exp Trans from Prior Year</t>
  </si>
  <si>
    <t>App Exp Trans to Current Year</t>
  </si>
  <si>
    <t>690822 App Exp Trans to Current Year</t>
  </si>
  <si>
    <t>GF Exp Adj Trans BS to CY</t>
  </si>
  <si>
    <t>690823 GF Exp Adj Trans BS to CY</t>
  </si>
  <si>
    <t>GF Exp Adj Trans BS from PY</t>
  </si>
  <si>
    <t>690824 GF Exp Adj Trans BS from PY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</si>
</sst>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8" formatCode="&quot;$&quot;#,##0.00_);[Red]\(&quot;$&quot;#,##0.00\)"/>
    <numFmt numFmtId="164" formatCode="0.00;[Red]0.00"/>
    <numFmt numFmtId="165" formatCode="#,##0.00;[Red]#,##0.00"/>
  </numFmts>
  <fonts count="36" x14ac:knownFonts="1">
    <font>
      <sz val="11"/>
      <color theme="1"/>
      <name val="Calibri"/>
      <family val="2"/>
      <scheme val="minor"/>
    </font>
    <font>
      <sz val="11"/>
      <color theme="1"/>
      <name val="Calibri"/>
      <family val="2"/>
      <scheme val="minor"/>
    </font>
    <font>
      <sz val="12"/>
      <color theme="1"/>
      <name val="Calibri"/>
      <family val="2"/>
      <scheme val="minor"/>
    </font>
    <font>
      <b/>
      <sz val="11"/>
      <color theme="1"/>
      <name val="Calibri"/>
      <family val="2"/>
      <scheme val="minor"/>
    </font>
    <font>
      <b/>
      <sz val="12"/>
      <color theme="1"/>
      <name val="Calibri"/>
      <family val="2"/>
      <scheme val="minor"/>
    </font>
    <font>
      <sz val="14"/>
      <color theme="1"/>
      <name val="Calibri"/>
      <family val="2"/>
      <scheme val="minor"/>
    </font>
    <font>
      <b/>
      <sz val="14"/>
      <name val="Calibri"/>
      <family val="2"/>
      <scheme val="minor"/>
    </font>
    <font>
      <sz val="10"/>
      <color theme="1"/>
      <name val="Georgia"/>
      <family val="1"/>
    </font>
    <font>
      <u/>
      <sz val="11"/>
      <color theme="10"/>
      <name val="Calibri"/>
      <family val="2"/>
    </font>
    <font>
      <sz val="12"/>
      <name val="Calibri"/>
      <family val="2"/>
      <scheme val="minor"/>
    </font>
    <font>
      <b/>
      <sz val="14"/>
      <color theme="1"/>
      <name val="Calibri"/>
      <family val="2"/>
      <scheme val="minor"/>
    </font>
    <font>
      <sz val="11"/>
      <name val="Times New Roman"/>
      <family val="1"/>
    </font>
    <font>
      <sz val="11"/>
      <color rgb="FFFF0000"/>
      <name val="Calibri"/>
      <family val="2"/>
      <scheme val="minor"/>
    </font>
    <font>
      <b/>
      <sz val="18"/>
      <color theme="1"/>
      <name val="Calibri"/>
      <family val="2"/>
      <scheme val="minor"/>
    </font>
    <font>
      <sz val="20"/>
      <color theme="1"/>
      <name val="Calibri"/>
      <family val="2"/>
      <scheme val="minor"/>
    </font>
    <font>
      <b/>
      <sz val="16"/>
      <color theme="1"/>
      <name val="Calibri"/>
      <family val="2"/>
      <scheme val="minor"/>
    </font>
    <font>
      <sz val="14"/>
      <name val="Calibri"/>
      <family val="2"/>
      <scheme val="minor"/>
    </font>
    <font>
      <u/>
      <sz val="8"/>
      <color rgb="FF0000FF"/>
      <name val="Calibri"/>
      <family val="2"/>
      <scheme val="minor"/>
    </font>
    <font>
      <sz val="11"/>
      <name val="Calibri"/>
      <family val="2"/>
      <scheme val="minor"/>
    </font>
    <font>
      <strike/>
      <sz val="11"/>
      <name val="Calibri"/>
      <family val="2"/>
      <scheme val="minor"/>
    </font>
    <font>
      <sz val="10"/>
      <color theme="1"/>
      <name val="Calibri"/>
      <family val="2"/>
      <scheme val="minor"/>
    </font>
    <font>
      <b/>
      <sz val="16"/>
      <color rgb="FFFF0000"/>
      <name val="Calibri"/>
      <family val="2"/>
      <scheme val="minor"/>
    </font>
    <font>
      <b/>
      <i/>
      <sz val="11"/>
      <color theme="1"/>
      <name val="Calibri"/>
      <family val="2"/>
      <scheme val="minor"/>
    </font>
    <font>
      <b/>
      <i/>
      <sz val="11"/>
      <name val="Calibri"/>
      <family val="2"/>
      <scheme val="minor"/>
    </font>
    <font>
      <b/>
      <i/>
      <sz val="11"/>
      <color rgb="FFFF0000"/>
      <name val="Calibri"/>
      <family val="2"/>
      <scheme val="minor"/>
    </font>
    <font>
      <b/>
      <sz val="12"/>
      <name val="Calibri"/>
      <family val="2"/>
      <scheme val="minor"/>
    </font>
    <font>
      <b/>
      <sz val="12"/>
      <color rgb="FF000000"/>
      <name val="Calibri"/>
      <family val="2"/>
      <scheme val="minor"/>
    </font>
    <font>
      <sz val="12"/>
      <color rgb="FF000000"/>
      <name val="Calibri"/>
      <family val="2"/>
      <scheme val="minor"/>
    </font>
    <font>
      <sz val="11"/>
      <color theme="1"/>
      <name val="Calibri"/>
      <family val="2"/>
    </font>
    <font>
      <b/>
      <sz val="9"/>
      <color theme="1"/>
      <name val="Calibri"/>
      <family val="2"/>
    </font>
    <font>
      <sz val="8"/>
      <color theme="1"/>
      <name val="Calibri"/>
      <family val="2"/>
    </font>
    <font>
      <sz val="9"/>
      <color theme="1"/>
      <name val="Calibri"/>
      <family val="2"/>
    </font>
    <font>
      <sz val="9"/>
      <color theme="1"/>
      <name val="Helvetica"/>
    </font>
    <font>
      <b/>
      <sz val="9"/>
      <color theme="1"/>
      <name val="Helvetica"/>
    </font>
    <font>
      <sz val="9"/>
      <color theme="1"/>
      <name val="Calibri"/>
      <family val="2"/>
      <scheme val="minor"/>
    </font>
    <font>
      <sz val="9"/>
      <name val="Calibri"/>
      <family val="2"/>
      <scheme val="minor"/>
    </font>
  </fonts>
  <fills count="20">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FFFF99"/>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4" tint="-0.249977111117893"/>
        <bgColor indexed="64"/>
      </patternFill>
    </fill>
    <fill>
      <patternFill patternType="solid">
        <fgColor theme="8" tint="0.59999389629810485"/>
        <bgColor indexed="64"/>
      </patternFill>
    </fill>
    <fill>
      <patternFill patternType="solid">
        <fgColor rgb="FFFFFF99"/>
      </patternFill>
    </fill>
    <fill>
      <patternFill patternType="solid">
        <fgColor rgb="FFF0F4FA"/>
      </patternFill>
    </fill>
    <fill>
      <patternFill patternType="solid">
        <fgColor rgb="FFFFFFFF"/>
      </patternFill>
    </fill>
  </fills>
  <borders count="25">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top/>
      <bottom style="thin">
        <color auto="1"/>
      </bottom>
      <diagonal/>
    </border>
    <border>
      <left/>
      <right style="thin">
        <color auto="1"/>
      </right>
      <top/>
      <bottom/>
      <diagonal/>
    </border>
    <border>
      <left style="thin">
        <color auto="1"/>
      </left>
      <right/>
      <top style="thin">
        <color auto="1"/>
      </top>
      <bottom style="medium">
        <color indexed="64"/>
      </bottom>
      <diagonal/>
    </border>
    <border>
      <left style="thin">
        <color auto="1"/>
      </left>
      <right style="thin">
        <color auto="1"/>
      </right>
      <top/>
      <bottom/>
      <diagonal/>
    </border>
    <border>
      <left style="thin">
        <color auto="1"/>
      </left>
      <right style="thin">
        <color auto="1"/>
      </right>
      <top style="thin">
        <color auto="1"/>
      </top>
      <bottom style="medium">
        <color indexed="64"/>
      </bottom>
      <diagonal/>
    </border>
    <border>
      <left/>
      <right style="thin">
        <color auto="1"/>
      </right>
      <top style="thin">
        <color auto="1"/>
      </top>
      <bottom style="medium">
        <color indexed="64"/>
      </bottom>
      <diagonal/>
    </border>
    <border>
      <left style="thin">
        <color auto="1"/>
      </left>
      <right/>
      <top/>
      <bottom/>
      <diagonal/>
    </border>
    <border>
      <left style="medium">
        <color indexed="64"/>
      </left>
      <right style="medium">
        <color indexed="64"/>
      </right>
      <top style="medium">
        <color indexed="64"/>
      </top>
      <bottom style="medium">
        <color indexed="64"/>
      </bottom>
      <diagonal/>
    </border>
    <border>
      <left/>
      <right/>
      <top style="thin">
        <color auto="1"/>
      </top>
      <bottom/>
      <diagonal/>
    </border>
    <border>
      <left style="thin">
        <color auto="1"/>
      </left>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ck">
        <color auto="1"/>
      </right>
      <top style="thin">
        <color auto="1"/>
      </top>
      <bottom/>
      <diagonal/>
    </border>
    <border>
      <left style="thin">
        <color rgb="FF979991"/>
      </left>
      <right/>
      <top style="thin">
        <color rgb="FF979991"/>
      </top>
      <bottom/>
      <diagonal/>
    </border>
    <border>
      <left style="thin">
        <color rgb="FF979991"/>
      </left>
      <right style="thin">
        <color rgb="FF979991"/>
      </right>
      <top style="thin">
        <color rgb="FF979991"/>
      </top>
      <bottom style="thin">
        <color rgb="FF979991"/>
      </bottom>
      <diagonal/>
    </border>
    <border>
      <left/>
      <right/>
      <top style="thin">
        <color auto="1"/>
      </top>
      <bottom style="thin">
        <color auto="1"/>
      </bottom>
      <diagonal/>
    </border>
    <border>
      <left style="thin">
        <color rgb="FF979991"/>
      </left>
      <right style="thin">
        <color rgb="FF979991"/>
      </right>
      <top style="thin">
        <color rgb="FF979991"/>
      </top>
      <bottom/>
      <diagonal/>
    </border>
    <border>
      <left/>
      <right/>
      <top style="medium">
        <color indexed="64"/>
      </top>
      <bottom style="medium">
        <color indexed="64"/>
      </bottom>
      <diagonal/>
    </border>
    <border>
      <left style="thin">
        <color rgb="FF979991"/>
      </left>
      <right style="thin">
        <color rgb="FF979991"/>
      </right>
      <top/>
      <bottom/>
      <diagonal/>
    </border>
    <border>
      <left style="thin">
        <color rgb="FF979991"/>
      </left>
      <right style="thin">
        <color rgb="FF979991"/>
      </right>
      <top/>
      <bottom style="thin">
        <color rgb="FF979991"/>
      </bottom>
      <diagonal/>
    </border>
  </borders>
  <cellStyleXfs count="5">
    <xf numFmtId="0" fontId="0" fillId="0" borderId="0"/>
    <xf numFmtId="0" fontId="8" fillId="0" borderId="0" applyNumberFormat="0" applyFill="0" applyBorder="0" applyAlignment="0" applyProtection="0">
      <alignment vertical="top"/>
      <protection locked="0"/>
    </xf>
    <xf numFmtId="0" fontId="11" fillId="0" borderId="0"/>
    <xf numFmtId="0" fontId="17" fillId="0" borderId="0" applyNumberFormat="0" applyFill="0" applyBorder="0" applyAlignment="0" applyProtection="0"/>
    <xf numFmtId="0" fontId="28" fillId="0" borderId="0"/>
  </cellStyleXfs>
  <cellXfs count="165">
    <xf numFmtId="0" fontId="0" fillId="0" borderId="0" xfId="0"/>
    <xf numFmtId="0" fontId="3" fillId="0" borderId="0" xfId="0" applyFont="1"/>
    <xf numFmtId="0" fontId="3" fillId="0" borderId="1" xfId="0" applyFont="1" applyBorder="1" applyAlignment="1">
      <alignment horizontal="center"/>
    </xf>
    <xf numFmtId="0" fontId="3" fillId="0" borderId="1" xfId="0" applyFont="1" applyBorder="1" applyAlignment="1">
      <alignment horizontal="left"/>
    </xf>
    <xf numFmtId="0" fontId="0" fillId="0" borderId="4" xfId="0" applyBorder="1" applyAlignment="1">
      <alignment horizontal="center"/>
    </xf>
    <xf numFmtId="0" fontId="0" fillId="0" borderId="1" xfId="0" applyBorder="1" applyAlignment="1">
      <alignment horizontal="center"/>
    </xf>
    <xf numFmtId="0" fontId="0" fillId="0" borderId="1" xfId="0" applyBorder="1" applyAlignment="1">
      <alignment horizontal="left"/>
    </xf>
    <xf numFmtId="0" fontId="0" fillId="0" borderId="2" xfId="0" applyBorder="1" applyAlignment="1">
      <alignment horizontal="left"/>
    </xf>
    <xf numFmtId="0" fontId="0" fillId="0" borderId="0" xfId="0" pivotButton="1"/>
    <xf numFmtId="8" fontId="0" fillId="0" borderId="0" xfId="0" applyNumberFormat="1"/>
    <xf numFmtId="0" fontId="0" fillId="5" borderId="0" xfId="0" applyFill="1"/>
    <xf numFmtId="8" fontId="3" fillId="2" borderId="1" xfId="0" applyNumberFormat="1" applyFont="1" applyFill="1" applyBorder="1"/>
    <xf numFmtId="0" fontId="15" fillId="0" borderId="1" xfId="0" applyFont="1" applyBorder="1" applyAlignment="1" applyProtection="1">
      <alignment horizontal="center"/>
      <protection locked="0"/>
    </xf>
    <xf numFmtId="0" fontId="10" fillId="0" borderId="1" xfId="0" applyFont="1" applyBorder="1" applyAlignment="1" applyProtection="1">
      <alignment horizontal="center"/>
      <protection locked="0"/>
    </xf>
    <xf numFmtId="0" fontId="15" fillId="10" borderId="1" xfId="0" applyFont="1" applyFill="1" applyBorder="1" applyAlignment="1" applyProtection="1">
      <alignment horizontal="left"/>
      <protection locked="0"/>
    </xf>
    <xf numFmtId="0" fontId="10" fillId="10" borderId="1" xfId="0" applyFont="1" applyFill="1" applyBorder="1" applyAlignment="1" applyProtection="1">
      <alignment horizontal="center"/>
      <protection locked="0"/>
    </xf>
    <xf numFmtId="0" fontId="0" fillId="7" borderId="0" xfId="0" applyFill="1" applyAlignment="1">
      <alignment horizontal="center"/>
    </xf>
    <xf numFmtId="0" fontId="0" fillId="6" borderId="0" xfId="0" applyFill="1"/>
    <xf numFmtId="0" fontId="18" fillId="0" borderId="1" xfId="3" applyFont="1" applyBorder="1" applyAlignment="1" applyProtection="1">
      <alignment horizontal="left"/>
      <protection locked="0"/>
    </xf>
    <xf numFmtId="0" fontId="18" fillId="4" borderId="1" xfId="3" applyFont="1" applyFill="1" applyBorder="1" applyAlignment="1" applyProtection="1">
      <alignment horizontal="left"/>
      <protection locked="0"/>
    </xf>
    <xf numFmtId="0" fontId="0" fillId="4" borderId="0" xfId="0" applyFill="1"/>
    <xf numFmtId="0" fontId="12" fillId="0" borderId="1" xfId="0" applyFont="1" applyBorder="1" applyProtection="1">
      <protection locked="0"/>
    </xf>
    <xf numFmtId="0" fontId="18" fillId="2" borderId="1" xfId="3" applyFont="1" applyFill="1" applyBorder="1" applyAlignment="1" applyProtection="1">
      <alignment horizontal="left"/>
      <protection locked="0"/>
    </xf>
    <xf numFmtId="0" fontId="19" fillId="2" borderId="1" xfId="3" applyFont="1" applyFill="1" applyBorder="1" applyAlignment="1" applyProtection="1">
      <alignment horizontal="left"/>
      <protection locked="0"/>
    </xf>
    <xf numFmtId="0" fontId="3" fillId="2" borderId="1" xfId="0" applyFont="1" applyFill="1" applyBorder="1" applyProtection="1">
      <protection locked="0"/>
    </xf>
    <xf numFmtId="0" fontId="0" fillId="3" borderId="0" xfId="0" applyFill="1"/>
    <xf numFmtId="0" fontId="0" fillId="11" borderId="0" xfId="0" applyFill="1"/>
    <xf numFmtId="0" fontId="9" fillId="4" borderId="0" xfId="1" applyFont="1" applyFill="1" applyAlignment="1" applyProtection="1">
      <alignment horizontal="left"/>
    </xf>
    <xf numFmtId="0" fontId="9" fillId="4" borderId="0" xfId="0" applyFont="1" applyFill="1"/>
    <xf numFmtId="0" fontId="7" fillId="12" borderId="0" xfId="0" applyFont="1" applyFill="1" applyAlignment="1">
      <alignment horizontal="left"/>
    </xf>
    <xf numFmtId="0" fontId="16" fillId="7" borderId="1" xfId="0" applyFont="1" applyFill="1" applyBorder="1" applyAlignment="1">
      <alignment horizontal="center"/>
    </xf>
    <xf numFmtId="0" fontId="16" fillId="5" borderId="1" xfId="0" applyFont="1" applyFill="1" applyBorder="1" applyAlignment="1">
      <alignment horizontal="center"/>
    </xf>
    <xf numFmtId="0" fontId="16" fillId="4" borderId="1" xfId="0" applyFont="1" applyFill="1" applyBorder="1" applyAlignment="1">
      <alignment horizontal="center"/>
    </xf>
    <xf numFmtId="0" fontId="16" fillId="6" borderId="1" xfId="0" applyFont="1" applyFill="1" applyBorder="1" applyAlignment="1">
      <alignment horizontal="center"/>
    </xf>
    <xf numFmtId="0" fontId="16" fillId="3" borderId="1" xfId="0" applyFont="1" applyFill="1" applyBorder="1" applyAlignment="1">
      <alignment horizontal="center"/>
    </xf>
    <xf numFmtId="0" fontId="16" fillId="12" borderId="1" xfId="0" applyFont="1" applyFill="1" applyBorder="1" applyAlignment="1">
      <alignment horizontal="center"/>
    </xf>
    <xf numFmtId="0" fontId="16" fillId="11" borderId="1" xfId="0" applyFont="1" applyFill="1" applyBorder="1"/>
    <xf numFmtId="0" fontId="0" fillId="0" borderId="1" xfId="0" applyBorder="1" applyAlignment="1">
      <alignment horizontal="left" wrapText="1"/>
    </xf>
    <xf numFmtId="0" fontId="0" fillId="0" borderId="0" xfId="0" applyAlignment="1">
      <alignment wrapText="1"/>
    </xf>
    <xf numFmtId="0" fontId="0" fillId="0" borderId="6" xfId="0" applyBorder="1" applyAlignment="1">
      <alignment horizontal="left"/>
    </xf>
    <xf numFmtId="8" fontId="3" fillId="0" borderId="0" xfId="0" applyNumberFormat="1" applyFont="1"/>
    <xf numFmtId="0" fontId="3" fillId="0" borderId="1" xfId="0" applyFont="1" applyBorder="1" applyAlignment="1">
      <alignment horizontal="left" wrapText="1"/>
    </xf>
    <xf numFmtId="8" fontId="0" fillId="6" borderId="1" xfId="0" applyNumberFormat="1" applyFill="1" applyBorder="1"/>
    <xf numFmtId="8" fontId="3" fillId="6" borderId="1" xfId="0" applyNumberFormat="1" applyFont="1" applyFill="1" applyBorder="1"/>
    <xf numFmtId="8" fontId="0" fillId="8" borderId="1" xfId="0" applyNumberFormat="1" applyFill="1" applyBorder="1"/>
    <xf numFmtId="8" fontId="3" fillId="8" borderId="1" xfId="0" applyNumberFormat="1" applyFont="1" applyFill="1" applyBorder="1"/>
    <xf numFmtId="0" fontId="0" fillId="0" borderId="6" xfId="0" applyBorder="1" applyAlignment="1">
      <alignment horizontal="center"/>
    </xf>
    <xf numFmtId="0" fontId="0" fillId="0" borderId="8" xfId="0" applyBorder="1" applyAlignment="1">
      <alignment horizontal="center"/>
    </xf>
    <xf numFmtId="0" fontId="0" fillId="0" borderId="8" xfId="0" applyBorder="1" applyAlignment="1">
      <alignment horizontal="left"/>
    </xf>
    <xf numFmtId="0" fontId="0" fillId="0" borderId="8" xfId="0" applyBorder="1" applyAlignment="1">
      <alignment horizontal="left" wrapText="1"/>
    </xf>
    <xf numFmtId="0" fontId="0" fillId="3" borderId="0" xfId="0" applyFont="1" applyFill="1"/>
    <xf numFmtId="0" fontId="7" fillId="12" borderId="0" xfId="0" applyNumberFormat="1" applyFont="1" applyFill="1" applyAlignment="1">
      <alignment horizontal="left"/>
    </xf>
    <xf numFmtId="8" fontId="0" fillId="0" borderId="0" xfId="0" applyNumberFormat="1" applyFill="1"/>
    <xf numFmtId="0" fontId="0" fillId="0" borderId="0" xfId="0" applyFill="1"/>
    <xf numFmtId="0" fontId="4" fillId="0" borderId="0" xfId="0" applyFont="1" applyFill="1"/>
    <xf numFmtId="8" fontId="3" fillId="8" borderId="8" xfId="0" applyNumberFormat="1" applyFont="1" applyFill="1" applyBorder="1"/>
    <xf numFmtId="165" fontId="0" fillId="0" borderId="0" xfId="0" applyNumberFormat="1"/>
    <xf numFmtId="0" fontId="1" fillId="6" borderId="0" xfId="0" applyFont="1" applyFill="1"/>
    <xf numFmtId="0" fontId="15" fillId="0" borderId="0" xfId="0" applyFont="1"/>
    <xf numFmtId="0" fontId="5" fillId="0" borderId="10" xfId="0" applyFont="1" applyFill="1" applyBorder="1" applyAlignment="1">
      <alignment horizontal="center" vertical="center" wrapText="1"/>
    </xf>
    <xf numFmtId="0" fontId="5" fillId="0" borderId="9" xfId="0" applyFont="1" applyFill="1" applyBorder="1" applyAlignment="1">
      <alignment horizontal="center" vertical="center" wrapText="1"/>
    </xf>
    <xf numFmtId="8" fontId="0" fillId="6" borderId="6" xfId="0" applyNumberFormat="1" applyFill="1" applyBorder="1"/>
    <xf numFmtId="8" fontId="3" fillId="6" borderId="8" xfId="0" applyNumberFormat="1" applyFont="1" applyFill="1" applyBorder="1"/>
    <xf numFmtId="0" fontId="5" fillId="0" borderId="3" xfId="0" applyFont="1" applyFill="1" applyBorder="1" applyAlignment="1">
      <alignment horizontal="center" vertical="center" wrapText="1"/>
    </xf>
    <xf numFmtId="0" fontId="15" fillId="0" borderId="0" xfId="0" applyFont="1" applyFill="1" applyAlignment="1">
      <alignment horizontal="center"/>
    </xf>
    <xf numFmtId="14" fontId="10" fillId="0" borderId="0" xfId="0" applyNumberFormat="1" applyFont="1" applyFill="1"/>
    <xf numFmtId="0" fontId="10" fillId="0" borderId="0" xfId="0" applyFont="1" applyFill="1"/>
    <xf numFmtId="0" fontId="10" fillId="0" borderId="12" xfId="0" applyFont="1" applyFill="1" applyBorder="1"/>
    <xf numFmtId="17" fontId="15" fillId="0" borderId="0" xfId="0" applyNumberFormat="1" applyFont="1" applyFill="1" applyAlignment="1">
      <alignment horizontal="center"/>
    </xf>
    <xf numFmtId="0" fontId="15" fillId="0" borderId="0" xfId="0" applyFont="1" applyFill="1" applyAlignment="1">
      <alignment horizontal="left"/>
    </xf>
    <xf numFmtId="17" fontId="15" fillId="0" borderId="0" xfId="0" applyNumberFormat="1" applyFont="1" applyFill="1" applyAlignment="1">
      <alignment horizontal="left"/>
    </xf>
    <xf numFmtId="0" fontId="10" fillId="5" borderId="0" xfId="0" applyFont="1" applyFill="1"/>
    <xf numFmtId="0" fontId="22" fillId="5" borderId="0" xfId="0" applyFont="1" applyFill="1" applyAlignment="1"/>
    <xf numFmtId="0" fontId="10" fillId="11" borderId="0" xfId="0" applyFont="1" applyFill="1"/>
    <xf numFmtId="8" fontId="0" fillId="11" borderId="0" xfId="0" applyNumberFormat="1" applyFill="1"/>
    <xf numFmtId="0" fontId="22" fillId="11" borderId="0" xfId="0" applyFont="1" applyFill="1" applyAlignment="1"/>
    <xf numFmtId="14" fontId="10" fillId="2" borderId="12" xfId="0" applyNumberFormat="1" applyFont="1" applyFill="1" applyBorder="1"/>
    <xf numFmtId="0" fontId="0" fillId="7" borderId="0" xfId="0" applyFont="1" applyFill="1" applyAlignment="1">
      <alignment horizontal="center"/>
    </xf>
    <xf numFmtId="0" fontId="18" fillId="8" borderId="0" xfId="0" applyFont="1" applyFill="1" applyBorder="1" applyAlignment="1">
      <alignment horizontal="center"/>
    </xf>
    <xf numFmtId="0" fontId="0" fillId="8" borderId="0" xfId="0" applyFill="1" applyBorder="1" applyAlignment="1">
      <alignment horizontal="center"/>
    </xf>
    <xf numFmtId="0" fontId="6" fillId="13" borderId="3" xfId="0" applyFont="1" applyFill="1" applyBorder="1" applyAlignment="1">
      <alignment horizontal="center" vertical="center" wrapText="1"/>
    </xf>
    <xf numFmtId="0" fontId="6" fillId="13" borderId="9" xfId="0" applyFont="1" applyFill="1" applyBorder="1" applyAlignment="1">
      <alignment horizontal="center" vertical="center" wrapText="1"/>
    </xf>
    <xf numFmtId="0" fontId="6" fillId="11" borderId="9" xfId="0" applyFont="1" applyFill="1" applyBorder="1" applyAlignment="1">
      <alignment horizontal="center" vertical="center" wrapText="1"/>
    </xf>
    <xf numFmtId="0" fontId="6" fillId="11" borderId="7" xfId="0" applyFont="1" applyFill="1" applyBorder="1" applyAlignment="1">
      <alignment horizontal="center" vertical="center" wrapText="1"/>
    </xf>
    <xf numFmtId="0" fontId="13" fillId="0" borderId="0" xfId="0" applyFont="1" applyFill="1" applyAlignment="1">
      <alignment horizontal="left"/>
    </xf>
    <xf numFmtId="0" fontId="23" fillId="0" borderId="0" xfId="0" applyFont="1"/>
    <xf numFmtId="0" fontId="0" fillId="0" borderId="0" xfId="0" applyAlignment="1">
      <alignment horizontal="center"/>
    </xf>
    <xf numFmtId="0" fontId="1" fillId="0" borderId="1" xfId="0" applyFont="1" applyBorder="1" applyProtection="1">
      <protection locked="0"/>
    </xf>
    <xf numFmtId="0" fontId="1" fillId="5" borderId="0" xfId="0" applyFont="1" applyFill="1" applyAlignment="1">
      <alignment horizontal="right"/>
    </xf>
    <xf numFmtId="0" fontId="1" fillId="2" borderId="1" xfId="0" applyFont="1" applyFill="1" applyBorder="1" applyProtection="1">
      <protection locked="0"/>
    </xf>
    <xf numFmtId="0" fontId="1" fillId="2" borderId="0" xfId="0" applyFont="1" applyFill="1" applyProtection="1">
      <protection locked="0"/>
    </xf>
    <xf numFmtId="0" fontId="0" fillId="0" borderId="2" xfId="0" applyBorder="1" applyAlignment="1">
      <alignment horizontal="center"/>
    </xf>
    <xf numFmtId="0" fontId="0" fillId="0" borderId="3" xfId="0" applyBorder="1" applyAlignment="1">
      <alignment horizontal="center"/>
    </xf>
    <xf numFmtId="0" fontId="0" fillId="0" borderId="3" xfId="0" applyBorder="1" applyAlignment="1">
      <alignment horizontal="left"/>
    </xf>
    <xf numFmtId="0" fontId="0" fillId="0" borderId="3" xfId="0" applyBorder="1" applyAlignment="1">
      <alignment horizontal="left" wrapText="1"/>
    </xf>
    <xf numFmtId="8" fontId="0" fillId="6" borderId="3" xfId="0" applyNumberFormat="1" applyFill="1" applyBorder="1"/>
    <xf numFmtId="8" fontId="0" fillId="8" borderId="3" xfId="0" applyNumberFormat="1" applyFill="1" applyBorder="1"/>
    <xf numFmtId="8" fontId="0" fillId="8" borderId="8" xfId="0" applyNumberFormat="1" applyFill="1" applyBorder="1"/>
    <xf numFmtId="0" fontId="0" fillId="0" borderId="0" xfId="0" applyFill="1" applyAlignment="1">
      <alignment wrapText="1"/>
    </xf>
    <xf numFmtId="8" fontId="0" fillId="8" borderId="0" xfId="0" applyNumberFormat="1" applyFill="1"/>
    <xf numFmtId="8" fontId="0" fillId="6" borderId="0" xfId="0" applyNumberFormat="1" applyFill="1"/>
    <xf numFmtId="0" fontId="0" fillId="0" borderId="0" xfId="0" pivotButton="1" applyAlignment="1">
      <alignment wrapText="1"/>
    </xf>
    <xf numFmtId="0" fontId="0" fillId="0" borderId="14" xfId="0" applyBorder="1" applyAlignment="1">
      <alignment horizontal="left"/>
    </xf>
    <xf numFmtId="0" fontId="0" fillId="0" borderId="13" xfId="0" applyBorder="1" applyAlignment="1">
      <alignment horizontal="left"/>
    </xf>
    <xf numFmtId="0" fontId="0" fillId="0" borderId="0" xfId="0" applyBorder="1" applyAlignment="1">
      <alignment horizontal="left"/>
    </xf>
    <xf numFmtId="8" fontId="3" fillId="5" borderId="8" xfId="0" applyNumberFormat="1" applyFont="1" applyFill="1" applyBorder="1"/>
    <xf numFmtId="8" fontId="3" fillId="14" borderId="11" xfId="0" applyNumberFormat="1" applyFont="1" applyFill="1" applyBorder="1"/>
    <xf numFmtId="0" fontId="0" fillId="13" borderId="0" xfId="0" applyFill="1"/>
    <xf numFmtId="165" fontId="0" fillId="13" borderId="0" xfId="0" applyNumberFormat="1" applyFill="1"/>
    <xf numFmtId="0" fontId="0" fillId="10" borderId="0" xfId="0" applyFill="1"/>
    <xf numFmtId="8" fontId="0" fillId="10" borderId="0" xfId="0" applyNumberFormat="1" applyFill="1"/>
    <xf numFmtId="0" fontId="2" fillId="16" borderId="0" xfId="0" applyFont="1" applyFill="1"/>
    <xf numFmtId="8" fontId="0" fillId="16" borderId="0" xfId="0" applyNumberFormat="1" applyFill="1"/>
    <xf numFmtId="8" fontId="0" fillId="14" borderId="0" xfId="0" applyNumberFormat="1" applyFill="1"/>
    <xf numFmtId="8" fontId="12" fillId="16" borderId="0" xfId="0" applyNumberFormat="1" applyFont="1" applyFill="1"/>
    <xf numFmtId="8" fontId="12" fillId="6" borderId="0" xfId="0" applyNumberFormat="1" applyFont="1" applyFill="1"/>
    <xf numFmtId="8" fontId="12" fillId="10" borderId="0" xfId="0" applyNumberFormat="1" applyFont="1" applyFill="1"/>
    <xf numFmtId="0" fontId="0" fillId="14" borderId="0" xfId="0" applyFill="1" applyAlignment="1">
      <alignment wrapText="1"/>
    </xf>
    <xf numFmtId="0" fontId="0" fillId="5" borderId="0" xfId="0" applyFill="1" applyAlignment="1">
      <alignment wrapText="1"/>
    </xf>
    <xf numFmtId="8" fontId="0" fillId="13" borderId="0" xfId="0" applyNumberFormat="1" applyFill="1"/>
    <xf numFmtId="0" fontId="0" fillId="16" borderId="0" xfId="0" applyFill="1"/>
    <xf numFmtId="0" fontId="4" fillId="15" borderId="0" xfId="0" applyFont="1" applyFill="1" applyAlignment="1">
      <alignment horizontal="left" wrapText="1"/>
    </xf>
    <xf numFmtId="0" fontId="25" fillId="13" borderId="0" xfId="0" applyFont="1" applyFill="1" applyAlignment="1">
      <alignment horizontal="left" wrapText="1"/>
    </xf>
    <xf numFmtId="0" fontId="25" fillId="11" borderId="0" xfId="0" applyFont="1" applyFill="1" applyAlignment="1">
      <alignment horizontal="left" wrapText="1"/>
    </xf>
    <xf numFmtId="0" fontId="0" fillId="0" borderId="0" xfId="0" applyFill="1" applyAlignment="1">
      <alignment horizontal="left" wrapText="1"/>
    </xf>
    <xf numFmtId="8" fontId="0" fillId="2" borderId="0" xfId="0" applyNumberFormat="1" applyFill="1"/>
    <xf numFmtId="0" fontId="26" fillId="0" borderId="0" xfId="0" applyFont="1"/>
    <xf numFmtId="0" fontId="27" fillId="0" borderId="0" xfId="0" applyFont="1"/>
    <xf numFmtId="8" fontId="3" fillId="5" borderId="3" xfId="0" applyNumberFormat="1" applyFont="1" applyFill="1" applyBorder="1"/>
    <xf numFmtId="8" fontId="3" fillId="14" borderId="17" xfId="0" applyNumberFormat="1" applyFont="1" applyFill="1" applyBorder="1"/>
    <xf numFmtId="0" fontId="0" fillId="6" borderId="0" xfId="0" applyFont="1" applyFill="1"/>
    <xf numFmtId="0" fontId="28" fillId="0" borderId="0" xfId="4"/>
    <xf numFmtId="0" fontId="28" fillId="0" borderId="0" xfId="4" applyAlignment="1">
      <alignment horizontal="center" vertical="top" wrapText="1"/>
    </xf>
    <xf numFmtId="0" fontId="29" fillId="0" borderId="0" xfId="4" applyFont="1" applyAlignment="1">
      <alignment horizontal="left" vertical="top" wrapText="1"/>
    </xf>
    <xf numFmtId="0" fontId="29" fillId="17" borderId="18" xfId="4" applyFont="1" applyFill="1" applyBorder="1" applyAlignment="1">
      <alignment horizontal="left" vertical="top" wrapText="1"/>
    </xf>
    <xf numFmtId="0" fontId="30" fillId="18" borderId="19" xfId="4" applyFont="1" applyFill="1" applyBorder="1" applyAlignment="1">
      <alignment horizontal="left" vertical="top" wrapText="1"/>
    </xf>
    <xf numFmtId="39" fontId="35" fillId="0" borderId="19" xfId="0" applyNumberFormat="1" applyFont="1" applyFill="1" applyBorder="1"/>
    <xf numFmtId="39" fontId="34" fillId="0" borderId="19" xfId="0" applyNumberFormat="1" applyFont="1" applyBorder="1"/>
    <xf numFmtId="39" fontId="31" fillId="19" borderId="19" xfId="4" applyNumberFormat="1" applyFont="1" applyFill="1" applyBorder="1" applyAlignment="1">
      <alignment horizontal="right" vertical="top" wrapText="1"/>
    </xf>
    <xf numFmtId="0" fontId="0" fillId="2" borderId="0" xfId="0" applyFill="1"/>
    <xf numFmtId="0" fontId="0" fillId="0" borderId="20" xfId="0" applyBorder="1" applyAlignment="1">
      <alignment horizontal="left"/>
    </xf>
    <xf numFmtId="0" fontId="20" fillId="0" borderId="3" xfId="0" applyFont="1" applyBorder="1" applyAlignment="1">
      <alignment horizontal="left" wrapText="1"/>
    </xf>
    <xf numFmtId="0" fontId="16" fillId="0" borderId="1" xfId="0" applyFont="1" applyBorder="1" applyAlignment="1">
      <alignment horizontal="center"/>
    </xf>
    <xf numFmtId="39" fontId="31" fillId="2" borderId="19" xfId="4" applyNumberFormat="1" applyFont="1" applyFill="1" applyBorder="1" applyAlignment="1">
      <alignment horizontal="right" vertical="top" wrapText="1"/>
    </xf>
    <xf numFmtId="39" fontId="31" fillId="2" borderId="21" xfId="4" applyNumberFormat="1" applyFont="1" applyFill="1" applyBorder="1" applyAlignment="1">
      <alignment horizontal="right" vertical="top" wrapText="1"/>
    </xf>
    <xf numFmtId="39" fontId="31" fillId="2" borderId="22" xfId="4" applyNumberFormat="1" applyFont="1" applyFill="1" applyBorder="1" applyAlignment="1">
      <alignment horizontal="right" vertical="top" wrapText="1"/>
    </xf>
    <xf numFmtId="39" fontId="31" fillId="2" borderId="16" xfId="4" applyNumberFormat="1" applyFont="1" applyFill="1" applyBorder="1" applyAlignment="1">
      <alignment horizontal="right" vertical="top" wrapText="1"/>
    </xf>
    <xf numFmtId="8" fontId="12" fillId="2" borderId="0" xfId="0" applyNumberFormat="1" applyFont="1" applyFill="1"/>
    <xf numFmtId="0" fontId="31" fillId="2" borderId="19" xfId="4" applyFont="1" applyFill="1" applyBorder="1" applyAlignment="1">
      <alignment horizontal="left" vertical="top" wrapText="1"/>
    </xf>
    <xf numFmtId="0" fontId="31" fillId="2" borderId="21" xfId="4" applyFont="1" applyFill="1" applyBorder="1" applyAlignment="1">
      <alignment horizontal="left" vertical="top" wrapText="1"/>
    </xf>
    <xf numFmtId="0" fontId="31" fillId="2" borderId="21" xfId="4" applyFont="1" applyFill="1" applyBorder="1" applyAlignment="1">
      <alignment vertical="top" wrapText="1"/>
    </xf>
    <xf numFmtId="0" fontId="31" fillId="2" borderId="15" xfId="4" applyFont="1" applyFill="1" applyBorder="1" applyAlignment="1">
      <alignment horizontal="left" vertical="top" wrapText="1"/>
    </xf>
    <xf numFmtId="0" fontId="31" fillId="2" borderId="22" xfId="4" applyFont="1" applyFill="1" applyBorder="1" applyAlignment="1">
      <alignment horizontal="left" vertical="top" wrapText="1"/>
    </xf>
    <xf numFmtId="0" fontId="31" fillId="18" borderId="19" xfId="4" applyFont="1" applyFill="1" applyBorder="1" applyAlignment="1">
      <alignment horizontal="left" vertical="top" wrapText="1"/>
    </xf>
    <xf numFmtId="0" fontId="31" fillId="18" borderId="21" xfId="4" applyFont="1" applyFill="1" applyBorder="1" applyAlignment="1">
      <alignment horizontal="left" vertical="top" wrapText="1"/>
    </xf>
    <xf numFmtId="0" fontId="14" fillId="9" borderId="5" xfId="0" applyFont="1" applyFill="1" applyBorder="1" applyAlignment="1" applyProtection="1">
      <alignment horizontal="center"/>
      <protection locked="0"/>
    </xf>
    <xf numFmtId="0" fontId="0" fillId="0" borderId="15" xfId="0" applyFill="1" applyBorder="1" applyAlignment="1">
      <alignment horizontal="center"/>
    </xf>
    <xf numFmtId="0" fontId="0" fillId="0" borderId="16" xfId="0" applyFill="1" applyBorder="1" applyAlignment="1">
      <alignment horizontal="center"/>
    </xf>
    <xf numFmtId="0" fontId="28" fillId="0" borderId="0" xfId="4" applyAlignment="1">
      <alignment horizontal="left" vertical="top" wrapText="1"/>
    </xf>
    <xf numFmtId="0" fontId="31" fillId="18" borderId="19" xfId="4" applyFont="1" applyFill="1" applyBorder="1" applyAlignment="1">
      <alignment horizontal="left" vertical="top" wrapText="1"/>
    </xf>
    <xf numFmtId="0" fontId="31" fillId="18" borderId="21" xfId="4" applyFont="1" applyFill="1" applyBorder="1" applyAlignment="1">
      <alignment horizontal="left" vertical="top" wrapText="1"/>
    </xf>
    <xf numFmtId="0" fontId="31" fillId="18" borderId="23" xfId="4" applyFont="1" applyFill="1" applyBorder="1" applyAlignment="1">
      <alignment horizontal="left" vertical="top" wrapText="1"/>
    </xf>
    <xf numFmtId="0" fontId="31" fillId="18" borderId="24" xfId="4" applyFont="1" applyFill="1" applyBorder="1" applyAlignment="1">
      <alignment horizontal="left" vertical="top" wrapText="1"/>
    </xf>
    <xf numFmtId="0" fontId="13" fillId="9" borderId="0" xfId="0" applyFont="1" applyFill="1" applyAlignment="1" applyProtection="1">
      <alignment horizontal="center"/>
      <protection locked="0"/>
    </xf>
    <xf numFmtId="0" fontId="14" fillId="9" borderId="5" xfId="0" applyFont="1" applyFill="1" applyBorder="1" applyAlignment="1" applyProtection="1">
      <alignment horizontal="center"/>
      <protection locked="0"/>
    </xf>
  </cellXfs>
  <cellStyles count="5">
    <cellStyle name="Hyperlink" xfId="3" builtinId="8"/>
    <cellStyle name="Hyperlink 2" xfId="1"/>
    <cellStyle name="Normal" xfId="0" builtinId="0"/>
    <cellStyle name="Normal 2" xfId="2"/>
    <cellStyle name="Normal 3" xfId="4"/>
  </cellStyles>
  <dxfs count="180">
    <dxf>
      <font>
        <b val="0"/>
        <i val="0"/>
        <strike val="0"/>
        <condense val="0"/>
        <extend val="0"/>
        <outline val="0"/>
        <shadow val="0"/>
        <u val="none"/>
        <vertAlign val="baseline"/>
        <sz val="12"/>
        <color auto="1"/>
        <name val="Calibri"/>
        <scheme val="minor"/>
      </font>
      <fill>
        <patternFill patternType="solid">
          <fgColor indexed="64"/>
          <bgColor theme="7" tint="0.79998168889431442"/>
        </patternFill>
      </fill>
      <alignment horizontal="left" vertical="bottom" textRotation="0" wrapText="0" indent="0" justifyLastLine="0" shrinkToFit="0" readingOrder="0"/>
      <protection locked="1" hidden="0"/>
    </dxf>
    <dxf>
      <border outline="0">
        <top style="thin">
          <color auto="1"/>
        </top>
      </border>
    </dxf>
    <dxf>
      <font>
        <b val="0"/>
        <i val="0"/>
        <strike val="0"/>
        <condense val="0"/>
        <extend val="0"/>
        <outline val="0"/>
        <shadow val="0"/>
        <u val="none"/>
        <vertAlign val="baseline"/>
        <sz val="12"/>
        <color auto="1"/>
        <name val="Calibri"/>
        <scheme val="minor"/>
      </font>
      <fill>
        <patternFill patternType="solid">
          <fgColor indexed="64"/>
          <bgColor theme="7" tint="0.79998168889431442"/>
        </patternFill>
      </fill>
      <alignment horizontal="left" vertical="bottom" textRotation="0" wrapText="0" indent="0" justifyLastLine="0" shrinkToFit="0" readingOrder="0"/>
      <protection locked="1" hidden="0"/>
    </dxf>
    <dxf>
      <border>
        <bottom style="thin">
          <color indexed="64"/>
        </bottom>
      </border>
    </dxf>
    <dxf>
      <font>
        <b val="0"/>
        <i val="0"/>
        <strike val="0"/>
        <condense val="0"/>
        <extend val="0"/>
        <outline val="0"/>
        <shadow val="0"/>
        <u val="none"/>
        <vertAlign val="baseline"/>
        <sz val="14"/>
        <color auto="1"/>
        <name val="Calibri"/>
        <scheme val="minor"/>
      </font>
      <fill>
        <patternFill patternType="solid">
          <fgColor indexed="64"/>
          <bgColor theme="7" tint="0.79998168889431442"/>
        </patternFill>
      </fill>
      <alignment horizontal="center" vertical="bottom" textRotation="0" wrapText="0" indent="0" justifyLastLine="0" shrinkToFit="0" readingOrder="0"/>
      <border diagonalUp="0" diagonalDown="0">
        <left/>
        <right/>
        <top/>
        <bottom/>
        <vertical/>
        <horizontal/>
      </border>
    </dxf>
    <dxf>
      <fill>
        <patternFill patternType="solid">
          <fgColor indexed="64"/>
          <bgColor theme="5" tint="0.39997558519241921"/>
        </patternFill>
      </fill>
    </dxf>
    <dxf>
      <fill>
        <patternFill patternType="solid">
          <fgColor indexed="64"/>
          <bgColor theme="5" tint="0.39997558519241921"/>
        </patternFill>
      </fill>
    </dxf>
    <dxf>
      <border>
        <bottom style="thin">
          <color indexed="64"/>
        </bottom>
      </border>
    </dxf>
    <dxf>
      <font>
        <strike val="0"/>
        <outline val="0"/>
        <shadow val="0"/>
        <u val="none"/>
        <vertAlign val="baseline"/>
        <sz val="14"/>
        <color auto="1"/>
        <name val="Calibri"/>
        <scheme val="minor"/>
      </font>
      <fill>
        <patternFill patternType="solid">
          <fgColor indexed="64"/>
          <bgColor theme="5" tint="0.39997558519241921"/>
        </patternFill>
      </fill>
      <border diagonalUp="0" diagonalDown="0">
        <left/>
        <right/>
        <top/>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9" tint="0.5999938962981048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indexed="64"/>
          <bgColor theme="9" tint="0.59999389629810485"/>
        </patternFill>
      </fill>
      <alignment horizontal="center"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4"/>
        <color auto="1"/>
        <name val="Calibri"/>
        <scheme val="minor"/>
      </font>
      <fill>
        <patternFill patternType="solid">
          <fgColor indexed="64"/>
          <bgColor theme="9" tint="0.59999389629810485"/>
        </patternFill>
      </fill>
      <alignment horizontal="center" vertical="bottom" textRotation="0" wrapText="0" indent="0" justifyLastLine="0" shrinkToFit="0" readingOrder="0"/>
      <border diagonalUp="0" diagonalDown="0">
        <left/>
        <right/>
        <top/>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5" tint="0.79998168889431442"/>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indexed="64"/>
          <bgColor theme="5" tint="0.79998168889431442"/>
        </patternFill>
      </fill>
      <alignment horizontal="center"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4"/>
        <color auto="1"/>
        <name val="Calibri"/>
        <scheme val="minor"/>
      </font>
      <fill>
        <patternFill patternType="none">
          <fgColor indexed="64"/>
          <bgColor auto="1"/>
        </patternFill>
      </fill>
      <alignment horizontal="center" vertical="bottom" textRotation="0" wrapText="0" indent="0" justifyLastLine="0" shrinkToFit="0" readingOrder="0"/>
      <border diagonalUp="0" diagonalDown="0">
        <left/>
        <right/>
        <top/>
        <bottom/>
        <vertical/>
        <horizontal/>
      </border>
    </dxf>
    <dxf>
      <font>
        <b val="0"/>
        <i val="0"/>
        <strike val="0"/>
        <condense val="0"/>
        <extend val="0"/>
        <outline val="0"/>
        <shadow val="0"/>
        <u val="none"/>
        <vertAlign val="baseline"/>
        <sz val="10"/>
        <color theme="1"/>
        <name val="Georgia"/>
        <scheme val="none"/>
      </font>
      <fill>
        <patternFill patternType="solid">
          <fgColor indexed="64"/>
          <bgColor theme="0" tint="-0.249977111117893"/>
        </patternFill>
      </fill>
      <alignment horizontal="left" vertical="bottom" textRotation="0" wrapText="0" indent="0" justifyLastLine="0" shrinkToFit="0" readingOrder="0"/>
    </dxf>
    <dxf>
      <border outline="0">
        <top style="thin">
          <color auto="1"/>
        </top>
      </border>
    </dxf>
    <dxf>
      <font>
        <b val="0"/>
        <i val="0"/>
        <strike val="0"/>
        <condense val="0"/>
        <extend val="0"/>
        <outline val="0"/>
        <shadow val="0"/>
        <u val="none"/>
        <vertAlign val="baseline"/>
        <sz val="11"/>
        <color theme="1"/>
        <name val="Calibri"/>
        <scheme val="minor"/>
      </font>
      <fill>
        <patternFill patternType="solid">
          <fgColor indexed="64"/>
          <bgColor theme="0" tint="-0.249977111117893"/>
        </patternFill>
      </fill>
    </dxf>
    <dxf>
      <border>
        <bottom style="thin">
          <color indexed="64"/>
        </bottom>
      </border>
    </dxf>
    <dxf>
      <font>
        <b val="0"/>
        <i val="0"/>
        <strike val="0"/>
        <condense val="0"/>
        <extend val="0"/>
        <outline val="0"/>
        <shadow val="0"/>
        <u val="none"/>
        <vertAlign val="baseline"/>
        <sz val="14"/>
        <color auto="1"/>
        <name val="Calibri"/>
        <scheme val="minor"/>
      </font>
      <fill>
        <patternFill patternType="solid">
          <fgColor indexed="64"/>
          <bgColor theme="0" tint="-0.249977111117893"/>
        </patternFill>
      </fill>
      <alignment horizontal="center" vertical="bottom" textRotation="0" wrapText="0" indent="0" justifyLastLine="0" shrinkToFit="0" readingOrder="0"/>
      <border diagonalUp="0" diagonalDown="0">
        <left/>
        <right/>
        <top/>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4" tint="0.79998168889431442"/>
        </patternFill>
      </fill>
    </dxf>
    <dxf>
      <border outline="0">
        <top style="thin">
          <color auto="1"/>
        </top>
      </border>
    </dxf>
    <dxf>
      <font>
        <b val="0"/>
        <i val="0"/>
        <strike val="0"/>
        <condense val="0"/>
        <extend val="0"/>
        <outline val="0"/>
        <shadow val="0"/>
        <u val="none"/>
        <vertAlign val="baseline"/>
        <sz val="11"/>
        <color theme="1"/>
        <name val="Calibri"/>
        <scheme val="minor"/>
      </font>
      <fill>
        <patternFill patternType="solid">
          <fgColor indexed="64"/>
          <bgColor theme="4" tint="0.79998168889431442"/>
        </patternFill>
      </fill>
    </dxf>
    <dxf>
      <border>
        <bottom style="thin">
          <color indexed="64"/>
        </bottom>
      </border>
    </dxf>
    <dxf>
      <font>
        <b val="0"/>
        <i val="0"/>
        <strike val="0"/>
        <condense val="0"/>
        <extend val="0"/>
        <outline val="0"/>
        <shadow val="0"/>
        <u val="none"/>
        <vertAlign val="baseline"/>
        <sz val="14"/>
        <color auto="1"/>
        <name val="Calibri"/>
        <scheme val="minor"/>
      </font>
      <fill>
        <patternFill patternType="solid">
          <fgColor indexed="64"/>
          <bgColor theme="4" tint="0.79998168889431442"/>
        </patternFill>
      </fill>
      <alignment horizontal="center" vertical="bottom" textRotation="0" wrapText="0" indent="0" justifyLastLine="0" shrinkToFit="0" readingOrder="0"/>
      <border diagonalUp="0" diagonalDown="0">
        <left/>
        <right/>
        <top/>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9" tint="0.79998168889431442"/>
        </patternFill>
      </fill>
    </dxf>
    <dxf>
      <border outline="0">
        <top style="thin">
          <color auto="1"/>
        </top>
      </border>
    </dxf>
    <dxf>
      <font>
        <b val="0"/>
        <i val="0"/>
        <strike val="0"/>
        <condense val="0"/>
        <extend val="0"/>
        <outline val="0"/>
        <shadow val="0"/>
        <u val="none"/>
        <vertAlign val="baseline"/>
        <sz val="11"/>
        <color theme="1"/>
        <name val="Calibri"/>
        <scheme val="minor"/>
      </font>
      <fill>
        <patternFill patternType="solid">
          <fgColor indexed="64"/>
          <bgColor theme="9" tint="0.79998168889431442"/>
        </patternFill>
      </fill>
    </dxf>
    <dxf>
      <border>
        <bottom style="thin">
          <color indexed="64"/>
        </bottom>
      </border>
    </dxf>
    <dxf>
      <font>
        <b val="0"/>
        <i val="0"/>
        <strike val="0"/>
        <condense val="0"/>
        <extend val="0"/>
        <outline val="0"/>
        <shadow val="0"/>
        <u val="none"/>
        <vertAlign val="baseline"/>
        <sz val="14"/>
        <color auto="1"/>
        <name val="Calibri"/>
        <scheme val="minor"/>
      </font>
      <fill>
        <patternFill patternType="solid">
          <fgColor indexed="64"/>
          <bgColor theme="9" tint="0.79998168889431442"/>
        </patternFill>
      </fill>
      <alignment horizontal="center" vertical="bottom" textRotation="0" wrapText="0" indent="0" justifyLastLine="0" shrinkToFit="0" readingOrder="0"/>
      <border diagonalUp="0" diagonalDown="0">
        <left/>
        <right/>
        <top/>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alignment horizontal="center" vertical="bottom" textRotation="0" wrapText="0" indent="0" justifyLastLine="0" shrinkToFit="0" readingOrder="0"/>
    </dxf>
    <dxf>
      <border outline="0">
        <top style="thin">
          <color auto="1"/>
        </top>
      </border>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alignment horizontal="center"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4"/>
        <color auto="1"/>
        <name val="Calibri"/>
        <scheme val="minor"/>
      </font>
      <fill>
        <patternFill patternType="solid">
          <fgColor indexed="64"/>
          <bgColor theme="0" tint="-4.9989318521683403E-2"/>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patternType="solid">
          <bgColor theme="9" tint="0.39997558519241921"/>
        </patternFill>
      </fill>
    </dxf>
    <dxf>
      <alignment wrapText="1" readingOrder="0"/>
    </dxf>
    <dxf>
      <alignment wrapText="1" readingOrder="0"/>
    </dxf>
    <dxf>
      <alignment wrapText="1" readingOrder="0"/>
    </dxf>
    <dxf>
      <numFmt numFmtId="165" formatCode="#,##0.00;[Red]#,##0.00"/>
    </dxf>
    <dxf>
      <fill>
        <patternFill>
          <bgColor rgb="FFFFFF00"/>
        </patternFill>
      </fill>
    </dxf>
    <dxf>
      <fill>
        <patternFill>
          <bgColor theme="5" tint="0.39997558519241921"/>
        </patternFill>
      </fill>
    </dxf>
    <dxf>
      <fill>
        <patternFill>
          <bgColor theme="7" tint="0.59999389629810485"/>
        </patternFill>
      </fill>
    </dxf>
    <dxf>
      <fill>
        <patternFill>
          <bgColor theme="8" tint="0.59999389629810485"/>
        </patternFill>
      </fill>
    </dxf>
    <dxf>
      <fill>
        <patternFill>
          <bgColor theme="9" tint="0.39997558519241921"/>
        </patternFill>
      </fill>
    </dxf>
    <dxf>
      <fill>
        <patternFill>
          <bgColor theme="5" tint="0.59999389629810485"/>
        </patternFill>
      </fill>
    </dxf>
    <dxf>
      <fill>
        <patternFill>
          <bgColor theme="9" tint="0.59999389629810485"/>
        </patternFill>
      </fill>
    </dxf>
    <dxf>
      <fill>
        <patternFill>
          <bgColor theme="9" tint="0.59999389629810485"/>
        </patternFill>
      </fill>
    </dxf>
    <dxf>
      <fill>
        <patternFill>
          <bgColor theme="5" tint="0.79998168889431442"/>
        </patternFill>
      </fill>
    </dxf>
    <dxf>
      <fill>
        <patternFill>
          <bgColor theme="9" tint="0.79998168889431442"/>
        </patternFill>
      </fill>
    </dxf>
    <dxf>
      <fill>
        <patternFill patternType="solid">
          <bgColor theme="5" tint="0.59999389629810485"/>
        </patternFill>
      </fill>
    </dxf>
    <dxf>
      <fill>
        <patternFill patternType="solid">
          <bgColor theme="9" tint="0.59999389629810485"/>
        </patternFill>
      </fill>
    </dxf>
    <dxf>
      <fill>
        <patternFill patternType="solid">
          <bgColor theme="7" tint="0.79998168889431442"/>
        </patternFill>
      </fill>
    </dxf>
    <dxf>
      <fill>
        <patternFill patternType="solid">
          <bgColor theme="9" tint="0.79998168889431442"/>
        </patternFill>
      </fill>
    </dxf>
    <dxf>
      <fill>
        <patternFill patternType="solid">
          <bgColor theme="7" tint="0.79998168889431442"/>
        </patternFill>
      </fill>
    </dxf>
    <dxf>
      <alignment wrapText="1" readingOrder="0"/>
    </dxf>
    <dxf>
      <alignment wrapText="1" readingOrder="0"/>
    </dxf>
    <dxf>
      <alignment wrapText="1" readingOrder="0"/>
    </dxf>
    <dxf>
      <alignment wrapText="1" readingOrder="0"/>
    </dxf>
    <dxf>
      <alignment wrapText="1" readingOrder="0"/>
    </dxf>
    <dxf>
      <alignment wrapText="1" readingOrder="0"/>
    </dxf>
    <dxf>
      <numFmt numFmtId="12" formatCode="&quot;$&quot;#,##0.00_);[Red]\(&quot;$&quot;#,##0.00\)"/>
    </dxf>
    <dxf>
      <numFmt numFmtId="12" formatCode="&quot;$&quot;#,##0.00_);[Red]\(&quot;$&quot;#,##0.00\)"/>
    </dxf>
    <dxf>
      <numFmt numFmtId="12" formatCode="&quot;$&quot;#,##0.00_);[Red]\(&quot;$&quot;#,##0.00\)"/>
    </dxf>
    <dxf>
      <numFmt numFmtId="12" formatCode="&quot;$&quot;#,##0.00_);[Red]\(&quot;$&quot;#,##0.00\)"/>
    </dxf>
    <dxf>
      <numFmt numFmtId="166" formatCode="&quot;$&quot;#,##0.00"/>
    </dxf>
    <dxf>
      <numFmt numFmtId="166" formatCode="&quot;$&quot;#,##0.00"/>
    </dxf>
    <dxf>
      <fill>
        <patternFill patternType="solid">
          <bgColor theme="5" tint="0.79998168889431442"/>
        </patternFill>
      </fill>
    </dxf>
    <dxf>
      <fill>
        <patternFill>
          <bgColor rgb="FFFFFF00"/>
        </patternFill>
      </fill>
    </dxf>
    <dxf>
      <fill>
        <patternFill>
          <bgColor rgb="FFFFFF00"/>
        </patternFill>
      </fill>
    </dxf>
    <dxf>
      <fill>
        <patternFill>
          <bgColor rgb="FFFFFF00"/>
        </patternFill>
      </fill>
    </dxf>
    <dxf>
      <alignment horizontal="left" readingOrder="0"/>
    </dxf>
    <dxf>
      <alignment horizontal="left" readingOrder="0"/>
    </dxf>
    <dxf>
      <alignment horizontal="left" readingOrder="0"/>
    </dxf>
    <dxf>
      <alignment horizontal="left" readingOrder="0"/>
    </dxf>
    <dxf>
      <fill>
        <patternFill>
          <bgColor theme="8" tint="0.59999389629810485"/>
        </patternFill>
      </fill>
    </dxf>
    <dxf>
      <fill>
        <patternFill>
          <bgColor theme="0" tint="-0.14999847407452621"/>
        </patternFill>
      </fill>
    </dxf>
    <dxf>
      <font>
        <color auto="1"/>
      </font>
    </dxf>
    <dxf>
      <fill>
        <patternFill>
          <bgColor theme="5" tint="0.39997558519241921"/>
        </patternFill>
      </fill>
    </dxf>
    <dxf>
      <font>
        <color theme="0"/>
      </font>
    </dxf>
    <dxf>
      <fill>
        <patternFill>
          <bgColor theme="9" tint="0.39997558519241921"/>
        </patternFill>
      </fill>
    </dxf>
    <dxf>
      <fill>
        <patternFill>
          <bgColor theme="9" tint="0.39997558519241921"/>
        </patternFill>
      </fill>
    </dxf>
    <dxf>
      <font>
        <color auto="1"/>
      </font>
    </dxf>
    <dxf>
      <fill>
        <patternFill>
          <bgColor theme="9" tint="0.59999389629810485"/>
        </patternFill>
      </fill>
    </dxf>
    <dxf>
      <fill>
        <patternFill>
          <bgColor theme="9" tint="0.79998168889431442"/>
        </patternFill>
      </fill>
    </dxf>
    <dxf>
      <font>
        <color rgb="FFFF0000"/>
      </font>
    </dxf>
    <dxf>
      <fill>
        <patternFill>
          <bgColor theme="5" tint="0.59999389629810485"/>
        </patternFill>
      </fill>
    </dxf>
    <dxf>
      <fill>
        <patternFill>
          <bgColor theme="6" tint="0.59999389629810485"/>
        </patternFill>
      </fill>
    </dxf>
    <dxf>
      <fill>
        <patternFill>
          <bgColor theme="9" tint="0.39997558519241921"/>
        </patternFill>
      </fill>
    </dxf>
    <dxf>
      <fill>
        <patternFill>
          <bgColor theme="5" tint="0.39997558519241921"/>
        </patternFill>
      </fill>
    </dxf>
    <dxf>
      <fill>
        <patternFill>
          <bgColor theme="9" tint="0.59999389629810485"/>
        </patternFill>
      </fill>
    </dxf>
    <dxf>
      <fill>
        <patternFill>
          <bgColor theme="5" tint="0.39997558519241921"/>
        </patternFill>
      </fill>
    </dxf>
    <dxf>
      <fill>
        <patternFill>
          <bgColor theme="9" tint="0.39997558519241921"/>
        </patternFill>
      </fill>
    </dxf>
    <dxf>
      <fill>
        <patternFill>
          <bgColor theme="8" tint="0.39997558519241921"/>
        </patternFill>
      </fill>
    </dxf>
    <dxf>
      <fill>
        <patternFill>
          <bgColor theme="4" tint="0.59999389629810485"/>
        </patternFill>
      </fill>
    </dxf>
    <dxf>
      <fill>
        <patternFill>
          <bgColor theme="2" tint="-9.9978637043366805E-2"/>
        </patternFill>
      </fill>
    </dxf>
    <dxf>
      <fill>
        <patternFill>
          <bgColor theme="5" tint="0.59999389629810485"/>
        </patternFill>
      </fill>
    </dxf>
    <dxf>
      <fill>
        <patternFill>
          <bgColor theme="9" tint="0.79998168889431442"/>
        </patternFill>
      </fill>
    </dxf>
    <dxf>
      <fill>
        <patternFill>
          <bgColor theme="5" tint="0.59999389629810485"/>
        </patternFill>
      </fill>
    </dxf>
    <dxf>
      <fill>
        <patternFill>
          <bgColor theme="9" tint="0.79998168889431442"/>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0" tint="-0.14999847407452621"/>
        </patternFill>
      </fill>
    </dxf>
    <dxf>
      <fill>
        <patternFill>
          <bgColor theme="4" tint="0.59999389629810485"/>
        </patternFill>
      </fill>
    </dxf>
    <dxf>
      <fill>
        <patternFill>
          <bgColor theme="7" tint="0.79998168889431442"/>
        </patternFill>
      </fill>
    </dxf>
    <dxf>
      <fill>
        <patternFill>
          <bgColor theme="8" tint="0.39997558519241921"/>
        </patternFill>
      </fill>
    </dxf>
    <dxf>
      <fill>
        <patternFill>
          <bgColor theme="8" tint="-0.249977111117893"/>
        </patternFill>
      </fill>
    </dxf>
    <dxf>
      <fill>
        <patternFill>
          <bgColor theme="6" tint="0.39997558519241921"/>
        </patternFill>
      </fill>
    </dxf>
    <dxf>
      <fill>
        <patternFill>
          <bgColor theme="9" tint="0.79998168889431442"/>
        </patternFill>
      </fill>
    </dxf>
    <dxf>
      <fill>
        <patternFill>
          <bgColor theme="8" tint="0.59999389629810485"/>
        </patternFill>
      </fill>
    </dxf>
    <dxf>
      <fill>
        <patternFill>
          <bgColor theme="6" tint="0.59999389629810485"/>
        </patternFill>
      </fill>
    </dxf>
    <dxf>
      <fill>
        <patternFill patternType="solid">
          <bgColor theme="9" tint="0.79998168889431442"/>
        </patternFill>
      </fill>
    </dxf>
    <dxf>
      <alignment wrapText="1" readingOrder="0"/>
    </dxf>
    <dxf>
      <alignment wrapText="1" readingOrder="0"/>
    </dxf>
    <dxf>
      <alignment wrapText="1" readingOrder="0"/>
    </dxf>
    <dxf>
      <alignment wrapText="1"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2" formatCode="&quot;$&quot;#,##0.00_);[Red]\(&quot;$&quot;#,##0.00\)"/>
    </dxf>
    <dxf>
      <numFmt numFmtId="12" formatCode="&quot;$&quot;#,##0.00_);[Red]\(&quot;$&quot;#,##0.00\)"/>
    </dxf>
    <dxf>
      <numFmt numFmtId="12" formatCode="&quot;$&quot;#,##0.00_);[Red]\(&quot;$&quot;#,##0.00\)"/>
    </dxf>
    <dxf>
      <numFmt numFmtId="12" formatCode="&quot;$&quot;#,##0.00_);[Red]\(&quot;$&quot;#,##0.00\)"/>
    </dxf>
    <dxf>
      <numFmt numFmtId="12" formatCode="&quot;$&quot;#,##0.00_);[Red]\(&quot;$&quot;#,##0.00\)"/>
    </dxf>
    <dxf>
      <numFmt numFmtId="12" formatCode="&quot;$&quot;#,##0.00_);[Red]\(&quot;$&quot;#,##0.00\)"/>
    </dxf>
    <dxf>
      <numFmt numFmtId="12" formatCode="&quot;$&quot;#,##0.00_);[Red]\(&quot;$&quot;#,##0.00\)"/>
    </dxf>
    <dxf>
      <alignment horizontal="right" readingOrder="0"/>
    </dxf>
    <dxf>
      <font>
        <sz val="12"/>
      </font>
    </dxf>
    <dxf>
      <font>
        <sz val="12"/>
      </font>
    </dxf>
    <dxf>
      <font>
        <b/>
      </font>
    </dxf>
    <dxf>
      <font>
        <b/>
      </font>
    </dxf>
    <dxf>
      <font>
        <b/>
      </font>
    </dxf>
    <dxf>
      <font>
        <b/>
      </font>
    </dxf>
    <dxf>
      <font>
        <b/>
      </font>
    </dxf>
    <dxf>
      <font>
        <sz val="12"/>
      </font>
    </dxf>
    <dxf>
      <font>
        <sz val="12"/>
      </font>
    </dxf>
    <dxf>
      <font>
        <sz val="12"/>
      </font>
    </dxf>
    <dxf>
      <font>
        <sz val="12"/>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ont>
      <numFmt numFmtId="12" formatCode="&quot;$&quot;#,##0.00_);[Red]\(&quot;$&quot;#,##0.00\)"/>
      <fill>
        <patternFill patternType="solid">
          <fgColor indexed="64"/>
          <bgColor theme="5" tint="0.59999389629810485"/>
        </patternFill>
      </fill>
      <border diagonalUp="0" diagonalDown="0" outline="0">
        <left style="thin">
          <color auto="1"/>
        </left>
        <right style="thick">
          <color auto="1"/>
        </right>
        <top style="thin">
          <color auto="1"/>
        </top>
        <bottom style="thin">
          <color auto="1"/>
        </bottom>
      </border>
    </dxf>
    <dxf>
      <numFmt numFmtId="12" formatCode="&quot;$&quot;#,##0.00_);[Red]\(&quot;$&quot;#,##0.00\)"/>
      <fill>
        <patternFill>
          <fgColor indexed="64"/>
          <bgColor theme="5" tint="0.79998168889431442"/>
        </patternFill>
      </fill>
      <border diagonalUp="0" diagonalDown="0" outline="0">
        <left style="thin">
          <color auto="1"/>
        </left>
        <right style="thin">
          <color auto="1"/>
        </right>
        <top style="thin">
          <color auto="1"/>
        </top>
        <bottom style="thin">
          <color auto="1"/>
        </bottom>
      </border>
    </dxf>
    <dxf>
      <numFmt numFmtId="12" formatCode="&quot;$&quot;#,##0.00_);[Red]\(&quot;$&quot;#,##0.00\)"/>
      <fill>
        <patternFill>
          <fgColor indexed="64"/>
          <bgColor theme="5" tint="0.79998168889431442"/>
        </patternFill>
      </fill>
      <border diagonalUp="0" diagonalDown="0" outline="0">
        <left style="thin">
          <color auto="1"/>
        </left>
        <right style="thin">
          <color auto="1"/>
        </right>
        <top style="thin">
          <color auto="1"/>
        </top>
        <bottom style="thin">
          <color auto="1"/>
        </bottom>
      </border>
    </dxf>
    <dxf>
      <font>
        <b/>
      </font>
      <numFmt numFmtId="12" formatCode="&quot;$&quot;#,##0.00_);[Red]\(&quot;$&quot;#,##0.00\)"/>
      <fill>
        <patternFill patternType="solid">
          <fgColor indexed="64"/>
          <bgColor theme="9" tint="0.59999389629810485"/>
        </patternFill>
      </fill>
      <border diagonalUp="0" diagonalDown="0" outline="0">
        <left style="thin">
          <color auto="1"/>
        </left>
        <right style="thin">
          <color auto="1"/>
        </right>
        <top style="thin">
          <color auto="1"/>
        </top>
        <bottom style="thin">
          <color auto="1"/>
        </bottom>
      </border>
    </dxf>
    <dxf>
      <numFmt numFmtId="12" formatCode="&quot;$&quot;#,##0.00_);[Red]\(&quot;$&quot;#,##0.00\)"/>
      <fill>
        <patternFill patternType="solid">
          <fgColor indexed="64"/>
          <bgColor theme="9" tint="0.79998168889431442"/>
        </patternFill>
      </fill>
      <border diagonalUp="0" diagonalDown="0" outline="0">
        <left style="thin">
          <color auto="1"/>
        </left>
        <right style="thin">
          <color auto="1"/>
        </right>
        <top style="thin">
          <color auto="1"/>
        </top>
        <bottom style="thin">
          <color auto="1"/>
        </bottom>
      </border>
    </dxf>
    <dxf>
      <numFmt numFmtId="12" formatCode="&quot;$&quot;#,##0.00_);[Red]\(&quot;$&quot;#,##0.00\)"/>
      <fill>
        <patternFill patternType="solid">
          <fgColor indexed="64"/>
          <bgColor theme="9" tint="0.79998168889431442"/>
        </patternFill>
      </fill>
      <border diagonalUp="0" diagonalDown="0" outline="0">
        <left style="thin">
          <color auto="1"/>
        </left>
        <right style="thin">
          <color auto="1"/>
        </right>
        <top style="thin">
          <color auto="1"/>
        </top>
        <bottom style="thin">
          <color auto="1"/>
        </bottom>
      </border>
    </dxf>
    <dxf>
      <numFmt numFmtId="12" formatCode="&quot;$&quot;#,##0.00_);[Red]\(&quot;$&quot;#,##0.00\)"/>
      <fill>
        <patternFill patternType="solid">
          <fgColor indexed="64"/>
          <bgColor theme="9" tint="0.79998168889431442"/>
        </patternFill>
      </fill>
      <border diagonalUp="0" diagonalDown="0">
        <left style="thin">
          <color indexed="64"/>
        </left>
        <right style="thin">
          <color auto="1"/>
        </right>
        <top style="thin">
          <color auto="1"/>
        </top>
        <bottom style="thin">
          <color auto="1"/>
        </bottom>
        <vertical/>
        <horizontal style="thin">
          <color auto="1"/>
        </horizontal>
      </border>
    </dxf>
    <dxf>
      <alignment horizontal="left" vertical="bottom" textRotation="0" wrapText="0" indent="0" justifyLastLine="0" shrinkToFit="0" readingOrder="0"/>
      <border diagonalUp="0" diagonalDown="0">
        <left/>
        <right style="thin">
          <color auto="1"/>
        </right>
        <top style="thin">
          <color auto="1"/>
        </top>
        <bottom/>
        <vertical/>
        <horizontal/>
      </border>
    </dxf>
    <dxf>
      <alignment horizontal="left" vertical="bottom" textRotation="0" wrapText="0" indent="0" justifyLastLine="0" shrinkToFit="0" readingOrder="0"/>
      <border diagonalUp="0" diagonalDown="0">
        <left/>
        <right style="thin">
          <color auto="1"/>
        </right>
        <top/>
        <bottom/>
        <vertical/>
        <horizontal/>
      </border>
    </dxf>
    <dxf>
      <alignment horizontal="left" vertical="bottom" textRotation="0" wrapText="0" indent="0" justifyLastLine="0" shrinkToFit="0" readingOrder="0"/>
      <border diagonalUp="0" diagonalDown="0">
        <left/>
        <right style="thin">
          <color auto="1"/>
        </right>
        <top style="thin">
          <color auto="1"/>
        </top>
        <bottom/>
        <vertical/>
        <horizontal/>
      </border>
    </dxf>
    <dxf>
      <alignment horizontal="lef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alignment horizontal="left"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alignment horizontal="lef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alignment horizontal="lef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alignment horizontal="lef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alignment horizontal="lef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alignment horizontal="center" vertical="bottom" textRotation="0" wrapText="0" indent="0" justifyLastLine="0" shrinkToFit="0" readingOrder="0"/>
      <border diagonalUp="0" diagonalDown="0" outline="0">
        <left/>
        <right style="thin">
          <color auto="1"/>
        </right>
        <top style="thin">
          <color auto="1"/>
        </top>
        <bottom style="thin">
          <color auto="1"/>
        </bottom>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font>
        <strike val="0"/>
        <outline val="0"/>
        <shadow val="0"/>
        <u val="none"/>
        <vertAlign val="baseline"/>
        <sz val="14"/>
        <name val="Calibri"/>
        <scheme val="minor"/>
      </font>
      <fill>
        <patternFill patternType="solid">
          <fgColor indexed="64"/>
          <bgColor theme="4" tint="0.59999389629810485"/>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font>
      <fill>
        <patternFill patternType="gray0625">
          <bgColor theme="9" tint="0.79998168889431442"/>
        </patternFill>
      </fill>
    </dxf>
    <dxf>
      <font>
        <b/>
        <i/>
      </font>
      <fill>
        <patternFill patternType="solid">
          <bgColor theme="4" tint="0.79998168889431442"/>
        </patternFill>
      </fill>
    </dxf>
    <dxf>
      <font>
        <b/>
        <i/>
        <color rgb="FF0070C0"/>
      </font>
      <fill>
        <patternFill patternType="solid">
          <bgColor theme="9" tint="0.39994506668294322"/>
        </patternFill>
      </fill>
    </dxf>
    <dxf>
      <fill>
        <patternFill>
          <bgColor theme="7"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microsoft.com/office/2007/relationships/slicerCache" Target="slicerCaches/slicerCache5.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pivotCacheDefinition" Target="pivotCache/pivotCacheDefinition1.xml"/><Relationship Id="rId12" Type="http://schemas.microsoft.com/office/2007/relationships/slicerCache" Target="slicerCaches/slicerCache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microsoft.com/office/2007/relationships/slicerCache" Target="slicerCaches/slicerCache3.xml"/><Relationship Id="rId5" Type="http://schemas.openxmlformats.org/officeDocument/2006/relationships/worksheet" Target="worksheets/sheet5.xml"/><Relationship Id="rId15" Type="http://schemas.openxmlformats.org/officeDocument/2006/relationships/theme" Target="theme/theme1.xml"/><Relationship Id="rId10" Type="http://schemas.microsoft.com/office/2007/relationships/slicerCache" Target="slicerCaches/slicerCache2.xml"/><Relationship Id="rId19" Type="http://schemas.openxmlformats.org/officeDocument/2006/relationships/customXml" Target="../customXml/item1.xml"/><Relationship Id="rId4" Type="http://schemas.openxmlformats.org/officeDocument/2006/relationships/worksheet" Target="worksheets/sheet4.xml"/><Relationship Id="rId9" Type="http://schemas.microsoft.com/office/2007/relationships/slicerCache" Target="slicerCaches/slicerCache1.xml"/><Relationship Id="rId14" Type="http://schemas.microsoft.com/office/2007/relationships/slicerCache" Target="slicerCaches/slicerCache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29</xdr:col>
      <xdr:colOff>407314</xdr:colOff>
      <xdr:row>382</xdr:row>
      <xdr:rowOff>124692</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0" y="0"/>
          <a:ext cx="18085714" cy="692571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4</xdr:col>
      <xdr:colOff>1045633</xdr:colOff>
      <xdr:row>0</xdr:row>
      <xdr:rowOff>76199</xdr:rowOff>
    </xdr:from>
    <xdr:to>
      <xdr:col>6</xdr:col>
      <xdr:colOff>650875</xdr:colOff>
      <xdr:row>0</xdr:row>
      <xdr:rowOff>962024</xdr:rowOff>
    </xdr:to>
    <mc:AlternateContent xmlns:mc="http://schemas.openxmlformats.org/markup-compatibility/2006" xmlns:sle15="http://schemas.microsoft.com/office/drawing/2012/slicer">
      <mc:Choice Requires="sle15">
        <xdr:graphicFrame macro="">
          <xdr:nvGraphicFramePr>
            <xdr:cNvPr id="2" name="Fund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0/slicer">
              <sle:slicer xmlns:sle="http://schemas.microsoft.com/office/drawing/2010/slicer" name="Fund 1"/>
            </a:graphicData>
          </a:graphic>
        </xdr:graphicFrame>
      </mc:Choice>
      <mc:Fallback xmlns="">
        <xdr:sp macro="" textlink="">
          <xdr:nvSpPr>
            <xdr:cNvPr id="0" name=""/>
            <xdr:cNvSpPr>
              <a:spLocks noTextEdit="1"/>
            </xdr:cNvSpPr>
          </xdr:nvSpPr>
          <xdr:spPr>
            <a:xfrm>
              <a:off x="3398308" y="76199"/>
              <a:ext cx="3100917" cy="8858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765176</xdr:colOff>
      <xdr:row>0</xdr:row>
      <xdr:rowOff>76199</xdr:rowOff>
    </xdr:from>
    <xdr:to>
      <xdr:col>9</xdr:col>
      <xdr:colOff>731309</xdr:colOff>
      <xdr:row>0</xdr:row>
      <xdr:rowOff>1485899</xdr:rowOff>
    </xdr:to>
    <mc:AlternateContent xmlns:mc="http://schemas.openxmlformats.org/markup-compatibility/2006" xmlns:sle15="http://schemas.microsoft.com/office/drawing/2012/slicer">
      <mc:Choice Requires="sle15">
        <xdr:graphicFrame macro="">
          <xdr:nvGraphicFramePr>
            <xdr:cNvPr id="3" name="Period">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microsoft.com/office/drawing/2010/slicer">
              <sle:slicer xmlns:sle="http://schemas.microsoft.com/office/drawing/2010/slicer" name="Period"/>
            </a:graphicData>
          </a:graphic>
        </xdr:graphicFrame>
      </mc:Choice>
      <mc:Fallback xmlns="">
        <xdr:sp macro="" textlink="">
          <xdr:nvSpPr>
            <xdr:cNvPr id="0" name=""/>
            <xdr:cNvSpPr>
              <a:spLocks noTextEdit="1"/>
            </xdr:cNvSpPr>
          </xdr:nvSpPr>
          <xdr:spPr>
            <a:xfrm>
              <a:off x="6613526" y="76199"/>
              <a:ext cx="5062008" cy="14097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xdr:from>
      <xdr:col>9</xdr:col>
      <xdr:colOff>1476375</xdr:colOff>
      <xdr:row>0</xdr:row>
      <xdr:rowOff>76199</xdr:rowOff>
    </xdr:from>
    <xdr:to>
      <xdr:col>20</xdr:col>
      <xdr:colOff>9525</xdr:colOff>
      <xdr:row>0</xdr:row>
      <xdr:rowOff>1466849</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2258675" y="76199"/>
          <a:ext cx="13030200" cy="13906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The table below is Formatted as a Table</a:t>
          </a:r>
          <a:r>
            <a:rPr lang="en-US" sz="1100" baseline="0"/>
            <a:t> and is a tracking ledger for all budget and expenses during a fiscal year.  </a:t>
          </a:r>
          <a:endParaRPr lang="en-US" sz="1100"/>
        </a:p>
        <a:p>
          <a:r>
            <a:rPr lang="en-US" sz="1100"/>
            <a:t>* The columns in </a:t>
          </a:r>
          <a:r>
            <a:rPr lang="en-US" sz="1100" b="1"/>
            <a:t>green</a:t>
          </a:r>
          <a:r>
            <a:rPr lang="en-US" sz="1100"/>
            <a:t> must</a:t>
          </a:r>
          <a:r>
            <a:rPr lang="en-US" sz="1100" baseline="0"/>
            <a:t> match the General Ledger (GL) in Data Warehouse.  These entries have "cleared the bank".                                    </a:t>
          </a:r>
          <a:r>
            <a:rPr lang="en-US" sz="1100" i="1" baseline="0"/>
            <a:t>BBA = Budget Balance Available. </a:t>
          </a:r>
        </a:p>
        <a:p>
          <a:r>
            <a:rPr lang="en-US" sz="1100" baseline="0"/>
            <a:t>* The columns in </a:t>
          </a:r>
          <a:r>
            <a:rPr lang="en-US" sz="1100" b="1" baseline="0"/>
            <a:t>orange</a:t>
          </a:r>
          <a:r>
            <a:rPr lang="en-US" sz="1100" b="0" baseline="0"/>
            <a:t> are entries that you either expect to get, such as a budget transfer; orders you have paid for but have not yet "hit" the ledger, such as a ProCard charge that has not yet been reconciled in the monthly ProCard reconciliation packet; or money being "held", such as an event that is happening in Spring and you only have an estimate of the total expense.  </a:t>
          </a:r>
        </a:p>
        <a:p>
          <a:r>
            <a:rPr lang="en-US" sz="1100" b="0" baseline="0"/>
            <a:t>* Entries are moved from the orange columns to the appropriate green columns when a PROJ/PEND entry officially "hits" or clears the GL &amp; the Period column changes to the same fiscal period referenced in the GL. </a:t>
          </a:r>
        </a:p>
        <a:p>
          <a:r>
            <a:rPr lang="en-US" sz="1100" b="0" baseline="0"/>
            <a:t>* The slicers are visual filters that can be used to filter data.  The drop down arrow in each header box filters the data the same but is just not as visual as slicers. </a:t>
          </a:r>
        </a:p>
        <a:p>
          <a:r>
            <a:rPr lang="en-US" sz="1100" b="0" baseline="0"/>
            <a:t>* See Guiidelines tab for additional information. </a:t>
          </a:r>
        </a:p>
      </xdr:txBody>
    </xdr:sp>
    <xdr:clientData/>
  </xdr:twoCellAnchor>
  <xdr:twoCellAnchor editAs="absolute">
    <xdr:from>
      <xdr:col>0</xdr:col>
      <xdr:colOff>114299</xdr:colOff>
      <xdr:row>0</xdr:row>
      <xdr:rowOff>76199</xdr:rowOff>
    </xdr:from>
    <xdr:to>
      <xdr:col>4</xdr:col>
      <xdr:colOff>876299</xdr:colOff>
      <xdr:row>0</xdr:row>
      <xdr:rowOff>962024</xdr:rowOff>
    </xdr:to>
    <mc:AlternateContent xmlns:mc="http://schemas.openxmlformats.org/markup-compatibility/2006" xmlns:sle15="http://schemas.microsoft.com/office/drawing/2012/slicer">
      <mc:Choice Requires="sle15">
        <xdr:graphicFrame macro="">
          <xdr:nvGraphicFramePr>
            <xdr:cNvPr id="5" name="Dept">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microsoft.com/office/drawing/2010/slicer">
              <sle:slicer xmlns:sle="http://schemas.microsoft.com/office/drawing/2010/slicer" name="Dept"/>
            </a:graphicData>
          </a:graphic>
        </xdr:graphicFrame>
      </mc:Choice>
      <mc:Fallback xmlns="">
        <xdr:sp macro="" textlink="">
          <xdr:nvSpPr>
            <xdr:cNvPr id="0" name=""/>
            <xdr:cNvSpPr>
              <a:spLocks noTextEdit="1"/>
            </xdr:cNvSpPr>
          </xdr:nvSpPr>
          <xdr:spPr>
            <a:xfrm>
              <a:off x="114299" y="76199"/>
              <a:ext cx="3114675" cy="8858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3</xdr:col>
      <xdr:colOff>2103120</xdr:colOff>
      <xdr:row>72</xdr:row>
      <xdr:rowOff>28574</xdr:rowOff>
    </xdr:to>
    <xdr:sp macro="" textlink="">
      <xdr:nvSpPr>
        <xdr:cNvPr id="6145" name="Control 1" hidden="1">
          <a:extLst>
            <a:ext uri="{63B3BB69-23CF-44E3-9099-C40C66FF867C}">
              <a14:compatExt xmlns:a14="http://schemas.microsoft.com/office/drawing/2010/main"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11</xdr:col>
      <xdr:colOff>0</xdr:colOff>
      <xdr:row>71</xdr:row>
      <xdr:rowOff>0</xdr:rowOff>
    </xdr:from>
    <xdr:to>
      <xdr:col>17</xdr:col>
      <xdr:colOff>209550</xdr:colOff>
      <xdr:row>72</xdr:row>
      <xdr:rowOff>28575</xdr:rowOff>
    </xdr:to>
    <xdr:sp macro="" textlink="">
      <xdr:nvSpPr>
        <xdr:cNvPr id="6148" name="Control 4" hidden="1">
          <a:extLst>
            <a:ext uri="{63B3BB69-23CF-44E3-9099-C40C66FF867C}">
              <a14:compatExt xmlns:a14="http://schemas.microsoft.com/office/drawing/2010/main" spid="_x0000_s6148"/>
            </a:ext>
            <a:ext uri="{FF2B5EF4-FFF2-40B4-BE49-F238E27FC236}">
              <a16:creationId xmlns:a16="http://schemas.microsoft.com/office/drawing/2014/main" id="{00000000-0008-0000-0200-00000418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11</xdr:col>
      <xdr:colOff>0</xdr:colOff>
      <xdr:row>71</xdr:row>
      <xdr:rowOff>0</xdr:rowOff>
    </xdr:from>
    <xdr:to>
      <xdr:col>17</xdr:col>
      <xdr:colOff>209550</xdr:colOff>
      <xdr:row>72</xdr:row>
      <xdr:rowOff>28575</xdr:rowOff>
    </xdr:to>
    <xdr:sp macro="" textlink="">
      <xdr:nvSpPr>
        <xdr:cNvPr id="6151" name="Control 7" hidden="1">
          <a:extLst>
            <a:ext uri="{63B3BB69-23CF-44E3-9099-C40C66FF867C}">
              <a14:compatExt xmlns:a14="http://schemas.microsoft.com/office/drawing/2010/main" spid="_x0000_s6151"/>
            </a:ext>
            <a:ext uri="{FF2B5EF4-FFF2-40B4-BE49-F238E27FC236}">
              <a16:creationId xmlns:a16="http://schemas.microsoft.com/office/drawing/2014/main" id="{00000000-0008-0000-0200-000007180000}"/>
            </a:ext>
          </a:extLst>
        </xdr:cNvPr>
        <xdr:cNvSpPr/>
      </xdr:nvSpPr>
      <xdr:spPr bwMode="auto">
        <a:xfrm>
          <a:off x="0" y="0"/>
          <a:ext cx="0" cy="0"/>
        </a:xfrm>
        <a:prstGeom prst="rect">
          <a:avLst/>
        </a:prstGeom>
        <a:noFill/>
        <a:ln w="9525">
          <a:miter lim="800000"/>
          <a:headEnd/>
          <a:tailEnd/>
        </a:ln>
      </xdr:spPr>
    </xdr:sp>
    <xdr:clientData/>
  </xdr:twoCellAnchor>
  <xdr:twoCellAnchor>
    <xdr:from>
      <xdr:col>1</xdr:col>
      <xdr:colOff>66675</xdr:colOff>
      <xdr:row>1</xdr:row>
      <xdr:rowOff>38100</xdr:rowOff>
    </xdr:from>
    <xdr:to>
      <xdr:col>10</xdr:col>
      <xdr:colOff>1487714</xdr:colOff>
      <xdr:row>2</xdr:row>
      <xdr:rowOff>45357</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710746" y="219529"/>
          <a:ext cx="13413468" cy="73297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This</a:t>
          </a:r>
          <a:r>
            <a:rPr lang="en-US" sz="1200" b="1" baseline="0"/>
            <a:t> pivot is for monthly reconciliation t</a:t>
          </a:r>
          <a:r>
            <a:rPr lang="en-US" sz="1200" b="1"/>
            <a:t>o Data</a:t>
          </a:r>
          <a:r>
            <a:rPr lang="en-US" sz="1200" b="1" baseline="0"/>
            <a:t> Warehouse.  Please enter the FY Period that you are reconciling. The DW report should be downloaded and put to the right or below the pivot.  Reconciliation involves Budget entries, Actuals, and Encumbrances.  Please confirm all entries on the shadow budget report MATCH the Data Warehouse budget report or research where the error is. REFRESH data.</a:t>
          </a: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932239</xdr:colOff>
      <xdr:row>2</xdr:row>
      <xdr:rowOff>113543</xdr:rowOff>
    </xdr:from>
    <xdr:to>
      <xdr:col>10</xdr:col>
      <xdr:colOff>297996</xdr:colOff>
      <xdr:row>7</xdr:row>
      <xdr:rowOff>142648</xdr:rowOff>
    </xdr:to>
    <mc:AlternateContent xmlns:mc="http://schemas.openxmlformats.org/markup-compatibility/2006" xmlns:a14="http://schemas.microsoft.com/office/drawing/2010/main">
      <mc:Choice Requires="a14">
        <xdr:graphicFrame macro="">
          <xdr:nvGraphicFramePr>
            <xdr:cNvPr id="2" name="Fund Manager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Fund Manager 1"/>
            </a:graphicData>
          </a:graphic>
        </xdr:graphicFrame>
      </mc:Choice>
      <mc:Fallback xmlns="">
        <xdr:sp macro="" textlink="">
          <xdr:nvSpPr>
            <xdr:cNvPr id="0" name=""/>
            <xdr:cNvSpPr>
              <a:spLocks noTextEdit="1"/>
            </xdr:cNvSpPr>
          </xdr:nvSpPr>
          <xdr:spPr>
            <a:xfrm>
              <a:off x="9612689" y="1027943"/>
              <a:ext cx="3080507" cy="100065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2</xdr:colOff>
      <xdr:row>1</xdr:row>
      <xdr:rowOff>53975</xdr:rowOff>
    </xdr:from>
    <xdr:to>
      <xdr:col>17</xdr:col>
      <xdr:colOff>421005</xdr:colOff>
      <xdr:row>3</xdr:row>
      <xdr:rowOff>18143</xdr:rowOff>
    </xdr:to>
    <mc:AlternateContent xmlns:mc="http://schemas.openxmlformats.org/markup-compatibility/2006" xmlns:a14="http://schemas.microsoft.com/office/drawing/2010/main">
      <mc:Choice Requires="a14">
        <xdr:graphicFrame macro="">
          <xdr:nvGraphicFramePr>
            <xdr:cNvPr id="3" name="Fund Manager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Fund Manager 2"/>
            </a:graphicData>
          </a:graphic>
        </xdr:graphicFrame>
      </mc:Choice>
      <mc:Fallback xmlns="">
        <xdr:sp macro="" textlink="">
          <xdr:nvSpPr>
            <xdr:cNvPr id="0" name=""/>
            <xdr:cNvSpPr>
              <a:spLocks noTextEdit="1"/>
            </xdr:cNvSpPr>
          </xdr:nvSpPr>
          <xdr:spPr>
            <a:xfrm>
              <a:off x="16555359" y="235404"/>
              <a:ext cx="3610428" cy="88038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0</xdr:colOff>
      <xdr:row>1</xdr:row>
      <xdr:rowOff>0</xdr:rowOff>
    </xdr:from>
    <xdr:to>
      <xdr:col>10</xdr:col>
      <xdr:colOff>561975</xdr:colOff>
      <xdr:row>1</xdr:row>
      <xdr:rowOff>704850</xdr:rowOff>
    </xdr:to>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609600" y="190500"/>
          <a:ext cx="9886950" cy="7048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These</a:t>
          </a:r>
          <a:r>
            <a:rPr lang="en-US" sz="1200" b="1" baseline="0"/>
            <a:t> pivots are to provide Faculty and/or the Department Chair with balances either by showing the detailed entries or by period . Faculty may have "money" in different Funds and Dept IDs.  REFRESH data.</a:t>
          </a:r>
        </a:p>
        <a:p>
          <a:endParaRPr lang="en-US" sz="1100"/>
        </a:p>
      </xdr:txBody>
    </xdr:sp>
    <xdr:clientData/>
  </xdr:twoCellAnchor>
  <xdr:twoCellAnchor editAs="oneCell">
    <xdr:from>
      <xdr:col>6</xdr:col>
      <xdr:colOff>107950</xdr:colOff>
      <xdr:row>2</xdr:row>
      <xdr:rowOff>119290</xdr:rowOff>
    </xdr:from>
    <xdr:to>
      <xdr:col>7</xdr:col>
      <xdr:colOff>864509</xdr:colOff>
      <xdr:row>7</xdr:row>
      <xdr:rowOff>146050</xdr:rowOff>
    </xdr:to>
    <mc:AlternateContent xmlns:mc="http://schemas.openxmlformats.org/markup-compatibility/2006" xmlns:a14="http://schemas.microsoft.com/office/drawing/2010/main">
      <mc:Choice Requires="a14">
        <xdr:graphicFrame macro="">
          <xdr:nvGraphicFramePr>
            <xdr:cNvPr id="4" name="Fund Source">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Fund Source"/>
            </a:graphicData>
          </a:graphic>
        </xdr:graphicFrame>
      </mc:Choice>
      <mc:Fallback xmlns="">
        <xdr:sp macro="" textlink="">
          <xdr:nvSpPr>
            <xdr:cNvPr id="0" name=""/>
            <xdr:cNvSpPr>
              <a:spLocks noTextEdit="1"/>
            </xdr:cNvSpPr>
          </xdr:nvSpPr>
          <xdr:spPr>
            <a:xfrm>
              <a:off x="7550150" y="1033690"/>
              <a:ext cx="1994809" cy="99831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susm.sharepoint.com/personal/aarmstrong_csusm_edu/Documents/Computer%20Science/FY%2016_17%20Computer%20Science/Financial/Budget/CS%201016%20-%201169%20Budget%20FY16_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Allocation"/>
      <sheetName val="#1 Activities"/>
      <sheetName val="Pivot Reconciliation"/>
      <sheetName val="Pivot Summary"/>
      <sheetName val="Pivot By Tag"/>
      <sheetName val="PD Pivot"/>
      <sheetName val="ISA Pivot"/>
      <sheetName val="Students Fall 2016"/>
      <sheetName val="F16 ISA Alloc WS"/>
      <sheetName val="Students Spring 2017"/>
      <sheetName val="S17 ISA Alloc WS"/>
      <sheetName val="Commonly Used Codes"/>
      <sheetName val="Mstr List Account Codes"/>
      <sheetName val="Data Validation Codes"/>
      <sheetName val="Instructions"/>
      <sheetName val="Chargeback Codes"/>
      <sheetName val="86553 CIS Donation"/>
      <sheetName val="86631 CS Donation"/>
      <sheetName val="86631 Pivot"/>
      <sheetName val="86704 Hackathon"/>
      <sheetName val="Hackathon Sum Pivot"/>
      <sheetName val="Hackathon Pivot"/>
      <sheetName val="U 86493"/>
      <sheetName val="86710 Active Motif"/>
      <sheetName val="86710 Piv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
          <cell r="A2" t="str">
            <v>Faculty</v>
          </cell>
          <cell r="G2" t="str">
            <v>Dept</v>
          </cell>
        </row>
        <row r="3">
          <cell r="A3" t="str">
            <v>O&amp;E</v>
          </cell>
          <cell r="G3" t="str">
            <v>Ahmadinia</v>
          </cell>
        </row>
        <row r="4">
          <cell r="G4" t="str">
            <v>Guillen</v>
          </cell>
        </row>
        <row r="5">
          <cell r="G5" t="str">
            <v>Hadaegh</v>
          </cell>
        </row>
        <row r="6">
          <cell r="G6" t="str">
            <v>Majd</v>
          </cell>
        </row>
        <row r="7">
          <cell r="G7" t="str">
            <v>Mosleh</v>
          </cell>
        </row>
        <row r="8">
          <cell r="G8" t="str">
            <v>Ouyang</v>
          </cell>
        </row>
        <row r="9">
          <cell r="G9" t="str">
            <v>Samra</v>
          </cell>
        </row>
        <row r="10">
          <cell r="G10" t="str">
            <v>Wu</v>
          </cell>
        </row>
        <row r="11">
          <cell r="G11" t="str">
            <v>Ye</v>
          </cell>
        </row>
        <row r="12">
          <cell r="G12" t="str">
            <v>Yoshii</v>
          </cell>
        </row>
        <row r="13">
          <cell r="G13" t="str">
            <v>Zhang</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pivotCache/pivotCacheDefinition1.xml><?xml version="1.0" encoding="utf-8"?>
<pivotCacheDefinition xmlns="http://schemas.openxmlformats.org/spreadsheetml/2006/main" xmlns:r="http://schemas.openxmlformats.org/officeDocument/2006/relationships" saveData="0" refreshedBy="Kim Kamrath" refreshedDate="43613.82842002315" createdVersion="5" refreshedVersion="6" minRefreshableVersion="3" recordCount="161">
  <cacheSource type="worksheet">
    <worksheetSource ref="B4:T165" sheet="DATA ENTRY LEDGER"/>
  </cacheSource>
  <cacheFields count="19">
    <cacheField name="Period" numFmtId="0">
      <sharedItems containsMixedTypes="1" containsNumber="1" containsInteger="1" minValue="1" maxValue="12"/>
    </cacheField>
    <cacheField name="Dept" numFmtId="0">
      <sharedItems containsSemiMixedTypes="0" containsString="0" containsNumber="1" containsInteger="1" minValue="1189" maxValue="1192" count="2">
        <n v="1189"/>
        <n v="1192"/>
      </sharedItems>
    </cacheField>
    <cacheField name="Fund" numFmtId="0">
      <sharedItems containsSemiMixedTypes="0" containsString="0" containsNumber="1" containsInteger="1" minValue="48114" maxValue="48500" count="2">
        <n v="48500"/>
        <n v="48114"/>
      </sharedItems>
    </cacheField>
    <cacheField name="Account #" numFmtId="0">
      <sharedItems count="15">
        <s v="601201 - Salaries MPP"/>
        <s v="601300 - Salaries Support Staff"/>
        <s v="601303 - Salaries SupStf Student Assist"/>
        <s v="660009 - Professional Development"/>
        <s v="606001 - Travel-In State"/>
        <s v="660835 - Other Rental/Lease Equipment"/>
        <s v="660003 - SupSrv Other"/>
        <s v="616002 - Info Tech Hrdwre $2500 - $4999"/>
        <s v="660820 - Other Hospitality"/>
        <s v="660920 - SupSrv Facilities Services"/>
        <s v="606002 - Travel-Out of State"/>
        <s v="613001 - Contractual Services"/>
        <s v="660859 - Other events"/>
        <s v="616005 - Info Tech Misc &lt; $2500"/>
        <s v="604001 - Telephone Usage"/>
      </sharedItems>
    </cacheField>
    <cacheField name="Fund Source" numFmtId="0">
      <sharedItems/>
    </cacheField>
    <cacheField name="Fund Manager" numFmtId="0">
      <sharedItems/>
    </cacheField>
    <cacheField name="Payee" numFmtId="0">
      <sharedItems/>
    </cacheField>
    <cacheField name="Description" numFmtId="0">
      <sharedItems/>
    </cacheField>
    <cacheField name="Tag" numFmtId="0">
      <sharedItems/>
    </cacheField>
    <cacheField name="Method" numFmtId="0">
      <sharedItems containsNonDate="0" containsString="0" containsBlank="1"/>
    </cacheField>
    <cacheField name="Purchase orders" numFmtId="0">
      <sharedItems containsString="0" containsBlank="1" containsNumber="1" containsInteger="1" minValue="17035" maxValue="17893"/>
    </cacheField>
    <cacheField name="Invoice #" numFmtId="0">
      <sharedItems containsBlank="1" containsMixedTypes="1" containsNumber="1" containsInteger="1" minValue="12345" maxValue="56789"/>
    </cacheField>
    <cacheField name="Budget" numFmtId="8">
      <sharedItems containsString="0" containsBlank="1" containsNumber="1" containsInteger="1" minValue="850" maxValue="165000"/>
    </cacheField>
    <cacheField name="Actuals" numFmtId="8">
      <sharedItems containsString="0" containsBlank="1" containsNumber="1" minValue="-900" maxValue="13750"/>
    </cacheField>
    <cacheField name="Encumb" numFmtId="8">
      <sharedItems containsString="0" containsBlank="1" containsNumber="1" minValue="-2499.9299999999998" maxValue="3000"/>
    </cacheField>
    <cacheField name="BBA" numFmtId="8">
      <sharedItems containsSemiMixedTypes="0" containsString="0" containsNumber="1" minValue="-13750" maxValue="165000"/>
    </cacheField>
    <cacheField name="Proj/Pend Budget" numFmtId="8">
      <sharedItems containsString="0" containsBlank="1" containsNumber="1" minValue="1000" maxValue="5699.7"/>
    </cacheField>
    <cacheField name="Proj/Pend Actuals" numFmtId="8">
      <sharedItems containsString="0" containsBlank="1" containsNumber="1" minValue="150" maxValue="13750"/>
    </cacheField>
    <cacheField name="Projected BBA" numFmtId="8">
      <sharedItems containsSemiMixedTypes="0" containsString="0" containsNumber="1" minValue="-13750" maxValue="165000"/>
    </cacheField>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saveData="0" refreshedBy="Kim Kamrath" refreshedDate="43614.628437268519" createdVersion="5" refreshedVersion="6" minRefreshableVersion="3" recordCount="161">
  <cacheSource type="worksheet">
    <worksheetSource name="Table1"/>
  </cacheSource>
  <cacheFields count="19">
    <cacheField name="Period" numFmtId="0">
      <sharedItems containsMixedTypes="1" containsNumber="1" containsInteger="1" minValue="1" maxValue="12" count="14">
        <n v="1"/>
        <n v="2"/>
        <n v="3"/>
        <n v="4"/>
        <n v="5"/>
        <n v="6"/>
        <n v="7"/>
        <n v="8"/>
        <n v="9"/>
        <n v="10"/>
        <n v="11"/>
        <n v="12"/>
        <s v="pend"/>
        <s v="PROJ"/>
      </sharedItems>
    </cacheField>
    <cacheField name="Dept" numFmtId="0">
      <sharedItems containsSemiMixedTypes="0" containsString="0" containsNumber="1" containsInteger="1" minValue="1189" maxValue="1192"/>
    </cacheField>
    <cacheField name="Fund" numFmtId="0">
      <sharedItems containsSemiMixedTypes="0" containsString="0" containsNumber="1" containsInteger="1" minValue="48114" maxValue="48500" count="2">
        <n v="48500"/>
        <n v="48114"/>
      </sharedItems>
    </cacheField>
    <cacheField name="Account #" numFmtId="0">
      <sharedItems count="16">
        <s v="601201 - Salaries MPP"/>
        <s v="601300 - Salaries Support Staff"/>
        <s v="601303 - Salaries SupStf Student Assist"/>
        <s v="660009 - Professional Development"/>
        <s v="606001 - Travel-In State"/>
        <s v="660835 - Other Rental/Lease Equipment"/>
        <s v="660003 - SupSrv Other"/>
        <s v="616002 - Info Tech Hrdwre $2500 - $4999"/>
        <s v="660820 - Other Hospitality"/>
        <s v="660920 - SupSrv Facilities Services"/>
        <s v="606002 - Travel-Out of State"/>
        <s v="613001 - Contractual Services"/>
        <s v="660859 - Other events"/>
        <s v="616005 - Info Tech Misc &lt; $2500"/>
        <s v="604001 - Telephone Usage"/>
        <s v="616005 Info Tech Misc &lt; $2500" u="1"/>
      </sharedItems>
    </cacheField>
    <cacheField name="Fund Source" numFmtId="0">
      <sharedItems count="5">
        <s v="Salaries"/>
        <s v="Prof Dev"/>
        <s v="O&amp;E"/>
        <s v="Acad Success Center"/>
        <s v="Prov Dev" u="1"/>
      </sharedItems>
    </cacheField>
    <cacheField name="Fund Manager" numFmtId="0">
      <sharedItems count="6">
        <s v="DEPT"/>
        <s v="Shelby"/>
        <s v="Reed"/>
        <s v="Allen"/>
        <s v="Jenkins"/>
        <s v="Jones"/>
      </sharedItems>
    </cacheField>
    <cacheField name="Payee" numFmtId="0">
      <sharedItems count="25">
        <s v="Janie Jones"/>
        <s v="Maggie Shelby"/>
        <s v="Randy Reed"/>
        <s v="Karla Allen"/>
        <s v="Jessie Jenkins"/>
        <s v="Lisa Atkins"/>
        <s v="Allocation"/>
        <s v="PAR"/>
        <s v="Leslie Crawford"/>
        <s v="USU"/>
        <s v="Procard Tax"/>
        <s v="Amazon"/>
        <s v="Staples"/>
        <s v="Copier lease"/>
        <s v="Louise Bellows"/>
        <s v="Fryes"/>
        <s v="Homegoods"/>
        <s v="Ralphs"/>
        <s v="Target"/>
        <s v="Walmart"/>
        <s v="Apple"/>
        <s v="Dell"/>
        <s v="CDWG"/>
        <s v="CSUSM"/>
        <s v="PROJ"/>
      </sharedItems>
    </cacheField>
    <cacheField name="Description" numFmtId="0">
      <sharedItems count="59">
        <s v="July"/>
        <s v="overload"/>
        <s v="BBR"/>
        <s v="BBT GSI"/>
        <s v="BBT 3% GSI"/>
        <s v="BBR Leases/Copier"/>
        <s v="BBR Office Supplies"/>
        <s v="Staff"/>
        <s v="Excel Training"/>
        <s v="BBR Hospitality"/>
        <s v="Student computers"/>
        <s v="BBR Rasimas/Student Workstation"/>
        <s v="BBR Training/Excel July"/>
        <s v="APC Conference"/>
        <s v="Mileage"/>
        <s v="NCL"/>
        <s v="Collegenet"/>
        <s v="Room Reservation"/>
        <s v="Tax on Amaz purchase"/>
        <s v="Supplies"/>
        <s v="Copier"/>
        <s v="Allocation Grant"/>
        <s v="July Retro"/>
        <s v="August Retro"/>
        <s v="August"/>
        <s v="August adjustment reclass"/>
        <s v="Portland"/>
        <s v="AASCU"/>
        <s v="Office Supplies"/>
        <s v="Printer/Copier, Paper"/>
        <s v="Software"/>
        <s v="September"/>
        <s v="September GSI"/>
        <s v="September   "/>
        <s v="October"/>
        <s v="November"/>
        <s v="Travel"/>
        <s v="Registration"/>
        <s v="Analyst Meeting"/>
        <s v="December"/>
        <s v="January"/>
        <s v="Mac for lab"/>
        <s v="February"/>
        <s v="PC for lab"/>
        <s v="Computer"/>
        <s v="March"/>
        <s v="Grant from ASC"/>
        <s v="April"/>
        <s v="May"/>
        <s v="June"/>
        <s v="Projection ABBO Spring"/>
        <s v="San Francisco"/>
        <s v="New Jersey"/>
        <s v="Poland"/>
        <s v="Phone line"/>
        <s v="Carpet"/>
        <s v="BBR Refresh "/>
        <s v="Additional Supplies Budget"/>
        <s v="Hong Kong"/>
      </sharedItems>
    </cacheField>
    <cacheField name="Tag" numFmtId="0">
      <sharedItems count="15">
        <s v="Jones"/>
        <s v="Shelby"/>
        <s v="Reed"/>
        <s v="Allen"/>
        <s v="Jenkins"/>
        <s v="Atkins"/>
        <s v="Equipment"/>
        <s v="Supplies"/>
        <s v="Software"/>
        <s v="Prof Dev"/>
        <s v="Hospitality"/>
        <s v="Facilities"/>
        <s v="Travel"/>
        <s v="Bellows"/>
        <s v="Telephone"/>
      </sharedItems>
    </cacheField>
    <cacheField name="Method" numFmtId="0">
      <sharedItems containsNonDate="0" containsString="0" containsBlank="1"/>
    </cacheField>
    <cacheField name="Purchase orders" numFmtId="0">
      <sharedItems containsString="0" containsBlank="1" containsNumber="1" containsInteger="1" minValue="17035" maxValue="17893"/>
    </cacheField>
    <cacheField name="Invoice #" numFmtId="0">
      <sharedItems containsBlank="1" containsMixedTypes="1" containsNumber="1" containsInteger="1" minValue="12345" maxValue="56789"/>
    </cacheField>
    <cacheField name="Budget" numFmtId="8">
      <sharedItems containsString="0" containsBlank="1" containsNumber="1" containsInteger="1" minValue="850" maxValue="165000" count="19">
        <m/>
        <n v="56136"/>
        <n v="48004"/>
        <n v="2000"/>
        <n v="52224"/>
        <n v="1572"/>
        <n v="6000"/>
        <n v="3000"/>
        <n v="10500"/>
        <n v="7945"/>
        <n v="2855"/>
        <n v="3928"/>
        <n v="1650"/>
        <n v="850"/>
        <n v="80004"/>
        <n v="1000"/>
        <n v="2500"/>
        <n v="165000"/>
        <n v="3222"/>
      </sharedItems>
    </cacheField>
    <cacheField name="Actuals" numFmtId="8">
      <sharedItems containsString="0" containsBlank="1" containsNumber="1" minValue="-900" maxValue="13750" count="55">
        <n v="13750"/>
        <n v="1500"/>
        <n v="6667"/>
        <m/>
        <n v="4678"/>
        <n v="4167"/>
        <n v="4483"/>
        <n v="-900"/>
        <n v="413.96"/>
        <n v="93.74"/>
        <n v="1349"/>
        <n v="1319.23"/>
        <n v="800"/>
        <n v="100"/>
        <n v="41.42"/>
        <n v="3.09"/>
        <n v="10.99"/>
        <n v="39.1"/>
        <n v="14.98"/>
        <n v="2594.16"/>
        <n v="1611"/>
        <n v="456"/>
        <n v="2250"/>
        <n v="1389.77"/>
        <n v="0.85"/>
        <n v="4.3"/>
        <n v="20.99"/>
        <n v="310.72000000000003"/>
        <n v="122.53"/>
        <n v="6.53"/>
        <n v="93.18"/>
        <n v="54.94"/>
        <n v="575"/>
        <n v="425"/>
        <n v="4906"/>
        <n v="650"/>
        <n v="825"/>
        <n v="760"/>
        <n v="750"/>
        <n v="915"/>
        <n v="347.5"/>
        <n v="595"/>
        <n v="778.96"/>
        <n v="53.86"/>
        <n v="43"/>
        <n v="7.06"/>
        <n v="9.2899999999999991"/>
        <n v="90.6"/>
        <n v="133.37"/>
        <n v="16.16"/>
        <n v="293.7"/>
        <n v="500"/>
        <n v="2000"/>
        <n v="2499.9299999999998"/>
        <n v="737"/>
      </sharedItems>
    </cacheField>
    <cacheField name="Encumb" numFmtId="8">
      <sharedItems containsString="0" containsBlank="1" containsNumber="1" minValue="-2499.9299999999998" maxValue="3000" count="9">
        <m/>
        <n v="300"/>
        <n v="3000"/>
        <n v="2750"/>
        <n v="-2000"/>
        <n v="2508.9299999999998"/>
        <n v="-2499.9299999999998"/>
        <n v="-737"/>
        <n v="-1000" u="1"/>
      </sharedItems>
    </cacheField>
    <cacheField name="BBA" numFmtId="8">
      <sharedItems containsSemiMixedTypes="0" containsString="0" containsNumber="1" minValue="-13750" maxValue="165000"/>
    </cacheField>
    <cacheField name="Proj/Pend Budget" numFmtId="8">
      <sharedItems containsString="0" containsBlank="1" containsNumber="1" minValue="1000" maxValue="5699.7" count="3">
        <m/>
        <n v="1000"/>
        <n v="5699.7"/>
      </sharedItems>
    </cacheField>
    <cacheField name="Proj/Pend Actuals" numFmtId="8">
      <sharedItems containsString="0" containsBlank="1" containsNumber="1" minValue="150" maxValue="13750" count="19">
        <m/>
        <n v="13750"/>
        <n v="6667"/>
        <n v="4906"/>
        <n v="4167"/>
        <n v="4483"/>
        <n v="650"/>
        <n v="600"/>
        <n v="750"/>
        <n v="150"/>
        <n v="1000"/>
        <n v="1358.8"/>
        <n v="1655.19"/>
        <n v="1680.77"/>
        <n v="6111.91"/>
        <n v="3000"/>
        <n v="360"/>
        <n v="700"/>
        <n v="6970"/>
      </sharedItems>
    </cacheField>
    <cacheField name="Projected BBA" numFmtId="8">
      <sharedItems containsSemiMixedTypes="0" containsString="0" containsNumber="1" minValue="-13750" maxValue="165000"/>
    </cacheField>
  </cacheFields>
  <extLst>
    <ext xmlns:x14="http://schemas.microsoft.com/office/spreadsheetml/2009/9/main" uri="{725AE2AE-9491-48be-B2B4-4EB974FC3084}">
      <x14:pivotCacheDefinition pivotCacheId="2"/>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itemPrintTitles="1" createdVersion="5" indent="0" outline="1" outlineData="1" multipleFieldFilters="0" rowHeaderCaption="Dept Fdescr">
  <location ref="B9:K36" firstHeaderRow="0" firstDataRow="1" firstDataCol="3"/>
  <pivotFields count="19">
    <pivotField showAll="0"/>
    <pivotField axis="axisRow" outline="0" showAll="0">
      <items count="3">
        <item x="0"/>
        <item x="1"/>
        <item t="default"/>
      </items>
    </pivotField>
    <pivotField axis="axisRow" outline="0" showAll="0" sortType="ascending">
      <items count="3">
        <item x="1"/>
        <item x="0"/>
        <item t="default"/>
      </items>
    </pivotField>
    <pivotField axis="axisRow" outline="0" showAll="0" sortType="ascending" defaultSubtotal="0">
      <items count="15">
        <item x="0"/>
        <item x="1"/>
        <item x="2"/>
        <item x="14"/>
        <item x="4"/>
        <item x="10"/>
        <item x="11"/>
        <item x="7"/>
        <item x="13"/>
        <item x="6"/>
        <item x="3"/>
        <item x="8"/>
        <item x="5"/>
        <item x="12"/>
        <item x="9"/>
      </items>
    </pivotField>
    <pivotField showAll="0"/>
    <pivotField showAll="0" defaultSubtotal="0"/>
    <pivotField showAll="0"/>
    <pivotField showAll="0"/>
    <pivotField showAll="0"/>
    <pivotField showAll="0"/>
    <pivotField showAll="0" defaultSubtotal="0"/>
    <pivotField showAll="0" defaultSubtotal="0"/>
    <pivotField dataField="1" showAll="0"/>
    <pivotField dataField="1" showAll="0"/>
    <pivotField dataField="1" showAll="0"/>
    <pivotField dataField="1" showAll="0"/>
    <pivotField dataField="1" showAll="0"/>
    <pivotField dataField="1" showAll="0"/>
    <pivotField dataField="1" showAll="0"/>
  </pivotFields>
  <rowFields count="3">
    <field x="1"/>
    <field x="2"/>
    <field x="3"/>
  </rowFields>
  <rowItems count="27">
    <i>
      <x/>
      <x v="1"/>
      <x/>
    </i>
    <i r="2">
      <x v="1"/>
    </i>
    <i r="2">
      <x v="2"/>
    </i>
    <i r="2">
      <x v="3"/>
    </i>
    <i r="2">
      <x v="4"/>
    </i>
    <i r="2">
      <x v="5"/>
    </i>
    <i r="2">
      <x v="6"/>
    </i>
    <i r="2">
      <x v="7"/>
    </i>
    <i r="2">
      <x v="8"/>
    </i>
    <i r="2">
      <x v="9"/>
    </i>
    <i r="2">
      <x v="10"/>
    </i>
    <i r="2">
      <x v="11"/>
    </i>
    <i r="2">
      <x v="12"/>
    </i>
    <i r="2">
      <x v="13"/>
    </i>
    <i r="2">
      <x v="14"/>
    </i>
    <i t="default" r="1">
      <x v="1"/>
    </i>
    <i t="default">
      <x/>
    </i>
    <i>
      <x v="1"/>
      <x/>
      <x v="2"/>
    </i>
    <i r="2">
      <x v="9"/>
    </i>
    <i t="default" r="1">
      <x/>
    </i>
    <i r="1">
      <x v="1"/>
      <x v="4"/>
    </i>
    <i r="2">
      <x v="7"/>
    </i>
    <i r="2">
      <x v="9"/>
    </i>
    <i r="2">
      <x v="10"/>
    </i>
    <i t="default" r="1">
      <x v="1"/>
    </i>
    <i t="default">
      <x v="1"/>
    </i>
    <i t="grand">
      <x/>
    </i>
  </rowItems>
  <colFields count="1">
    <field x="-2"/>
  </colFields>
  <colItems count="7">
    <i>
      <x/>
    </i>
    <i i="1">
      <x v="1"/>
    </i>
    <i i="2">
      <x v="2"/>
    </i>
    <i i="3">
      <x v="3"/>
    </i>
    <i i="4">
      <x v="4"/>
    </i>
    <i i="5">
      <x v="5"/>
    </i>
    <i i="6">
      <x v="6"/>
    </i>
  </colItems>
  <dataFields count="7">
    <dataField name=" Budget" fld="12" baseField="3" baseItem="3" numFmtId="8"/>
    <dataField name=" Actuals " fld="13" baseField="3" baseItem="2" numFmtId="8"/>
    <dataField name=" Encumb" fld="14" baseField="3" baseItem="0" numFmtId="8"/>
    <dataField name=" BBA" fld="15" baseField="3" baseItem="0" numFmtId="8"/>
    <dataField name=" Proj/Pend Budget" fld="16" baseField="3" baseItem="2" numFmtId="8"/>
    <dataField name=" Proj/Pend Actuals" fld="17" baseField="3" baseItem="2" numFmtId="8"/>
    <dataField name=" Projected BBA" fld="18" baseField="3" baseItem="0" numFmtId="8"/>
  </dataFields>
  <formats count="83">
    <format dxfId="152">
      <pivotArea dataOnly="0" labelOnly="1" offset="IV2" fieldPosition="0">
        <references count="1">
          <reference field="1" count="0"/>
        </references>
      </pivotArea>
    </format>
    <format dxfId="151">
      <pivotArea outline="0" collapsedLevelsAreSubtotals="1" fieldPosition="0">
        <references count="2">
          <reference field="1" count="0" selected="0"/>
          <reference field="2" count="1" selected="0" defaultSubtotal="1">
            <x v="1"/>
          </reference>
        </references>
      </pivotArea>
    </format>
    <format dxfId="150">
      <pivotArea dataOnly="0" labelOnly="1" offset="IV256" fieldPosition="0">
        <references count="1">
          <reference field="1" count="0"/>
        </references>
      </pivotArea>
    </format>
    <format dxfId="149">
      <pivotArea dataOnly="0" labelOnly="1" fieldPosition="0">
        <references count="2">
          <reference field="1" count="0" selected="0"/>
          <reference field="2" count="1" defaultSubtotal="1">
            <x v="1"/>
          </reference>
        </references>
      </pivotArea>
    </format>
    <format dxfId="148">
      <pivotArea field="1" type="button" dataOnly="0" labelOnly="1" outline="0" axis="axisRow" fieldPosition="0"/>
    </format>
    <format dxfId="147">
      <pivotArea field="2" type="button" dataOnly="0" labelOnly="1" outline="0" axis="axisRow" fieldPosition="1"/>
    </format>
    <format dxfId="146">
      <pivotArea field="3" type="button" dataOnly="0" labelOnly="1" outline="0" axis="axisRow" fieldPosition="2"/>
    </format>
    <format dxfId="145">
      <pivotArea dataOnly="0" labelOnly="1" outline="0" fieldPosition="0">
        <references count="1">
          <reference field="4294967294" count="7">
            <x v="0"/>
            <x v="1"/>
            <x v="2"/>
            <x v="3"/>
            <x v="4"/>
            <x v="5"/>
            <x v="6"/>
          </reference>
        </references>
      </pivotArea>
    </format>
    <format dxfId="144">
      <pivotArea field="1" type="button" dataOnly="0" labelOnly="1" outline="0" axis="axisRow" fieldPosition="0"/>
    </format>
    <format dxfId="143">
      <pivotArea field="2" type="button" dataOnly="0" labelOnly="1" outline="0" axis="axisRow" fieldPosition="1"/>
    </format>
    <format dxfId="142">
      <pivotArea field="3" type="button" dataOnly="0" labelOnly="1" outline="0" axis="axisRow" fieldPosition="2"/>
    </format>
    <format dxfId="141">
      <pivotArea dataOnly="0" labelOnly="1" outline="0" fieldPosition="0">
        <references count="1">
          <reference field="4294967294" count="7">
            <x v="0"/>
            <x v="1"/>
            <x v="2"/>
            <x v="3"/>
            <x v="4"/>
            <x v="5"/>
            <x v="6"/>
          </reference>
        </references>
      </pivotArea>
    </format>
    <format dxfId="140">
      <pivotArea dataOnly="0" labelOnly="1" outline="0" fieldPosition="0">
        <references count="1">
          <reference field="1" count="0"/>
        </references>
      </pivotArea>
    </format>
    <format dxfId="139">
      <pivotArea dataOnly="0" labelOnly="1" outline="0" fieldPosition="0">
        <references count="1">
          <reference field="1" count="0"/>
        </references>
      </pivotArea>
    </format>
    <format dxfId="138">
      <pivotArea dataOnly="0" labelOnly="1" fieldPosition="0">
        <references count="1">
          <reference field="1" count="0" defaultSubtotal="1"/>
        </references>
      </pivotArea>
    </format>
    <format dxfId="137">
      <pivotArea dataOnly="0" labelOnly="1" outline="0" fieldPosition="0">
        <references count="1">
          <reference field="4294967294" count="1">
            <x v="1"/>
          </reference>
        </references>
      </pivotArea>
    </format>
    <format dxfId="136">
      <pivotArea outline="0" fieldPosition="0">
        <references count="1">
          <reference field="4294967294" count="1">
            <x v="3"/>
          </reference>
        </references>
      </pivotArea>
    </format>
    <format dxfId="135">
      <pivotArea outline="0" fieldPosition="0">
        <references count="1">
          <reference field="4294967294" count="1">
            <x v="1"/>
          </reference>
        </references>
      </pivotArea>
    </format>
    <format dxfId="134">
      <pivotArea outline="0" fieldPosition="0">
        <references count="1">
          <reference field="4294967294" count="1">
            <x v="4"/>
          </reference>
        </references>
      </pivotArea>
    </format>
    <format dxfId="133">
      <pivotArea outline="0" fieldPosition="0">
        <references count="1">
          <reference field="4294967294" count="1">
            <x v="5"/>
          </reference>
        </references>
      </pivotArea>
    </format>
    <format dxfId="132">
      <pivotArea outline="0" fieldPosition="0">
        <references count="1">
          <reference field="4294967294" count="1">
            <x v="6"/>
          </reference>
        </references>
      </pivotArea>
    </format>
    <format dxfId="131">
      <pivotArea outline="0" fieldPosition="0">
        <references count="1">
          <reference field="4294967294" count="1">
            <x v="2"/>
          </reference>
        </references>
      </pivotArea>
    </format>
    <format dxfId="130">
      <pivotArea outline="0" fieldPosition="0">
        <references count="1">
          <reference field="4294967294" count="1">
            <x v="0"/>
          </reference>
        </references>
      </pivotArea>
    </format>
    <format dxfId="129">
      <pivotArea outline="0" collapsedLevelsAreSubtotals="1" fieldPosition="0">
        <references count="2">
          <reference field="4294967294" count="4" selected="0">
            <x v="0"/>
            <x v="1"/>
            <x v="2"/>
            <x v="3"/>
          </reference>
          <reference field="1" count="0" selected="0" defaultSubtotal="1"/>
        </references>
      </pivotArea>
    </format>
    <format dxfId="128">
      <pivotArea type="all" dataOnly="0" outline="0" fieldPosition="0"/>
    </format>
    <format dxfId="127">
      <pivotArea outline="0" collapsedLevelsAreSubtotals="1" fieldPosition="0"/>
    </format>
    <format dxfId="126">
      <pivotArea field="1" type="button" dataOnly="0" labelOnly="1" outline="0" axis="axisRow" fieldPosition="0"/>
    </format>
    <format dxfId="125">
      <pivotArea field="2" type="button" dataOnly="0" labelOnly="1" outline="0" axis="axisRow" fieldPosition="1"/>
    </format>
    <format dxfId="124">
      <pivotArea field="3" type="button" dataOnly="0" labelOnly="1" outline="0" axis="axisRow" fieldPosition="2"/>
    </format>
    <format dxfId="123">
      <pivotArea dataOnly="0" labelOnly="1" fieldPosition="0">
        <references count="1">
          <reference field="1" count="0"/>
        </references>
      </pivotArea>
    </format>
    <format dxfId="122">
      <pivotArea dataOnly="0" labelOnly="1" fieldPosition="0">
        <references count="1">
          <reference field="1" count="0" defaultSubtotal="1"/>
        </references>
      </pivotArea>
    </format>
    <format dxfId="121">
      <pivotArea dataOnly="0" labelOnly="1" grandRow="1" outline="0" fieldPosition="0"/>
    </format>
    <format dxfId="120">
      <pivotArea dataOnly="0" labelOnly="1" outline="0" fieldPosition="0">
        <references count="1">
          <reference field="4294967294" count="7">
            <x v="0"/>
            <x v="1"/>
            <x v="2"/>
            <x v="3"/>
            <x v="4"/>
            <x v="5"/>
            <x v="6"/>
          </reference>
        </references>
      </pivotArea>
    </format>
    <format dxfId="119">
      <pivotArea field="1" type="button" dataOnly="0" labelOnly="1" outline="0" axis="axisRow" fieldPosition="0"/>
    </format>
    <format dxfId="118">
      <pivotArea field="2" type="button" dataOnly="0" labelOnly="1" outline="0" axis="axisRow" fieldPosition="1"/>
    </format>
    <format dxfId="117">
      <pivotArea field="3" type="button" dataOnly="0" labelOnly="1" outline="0" axis="axisRow" fieldPosition="2"/>
    </format>
    <format dxfId="116">
      <pivotArea dataOnly="0" labelOnly="1" outline="0" fieldPosition="0">
        <references count="1">
          <reference field="4294967294" count="7">
            <x v="0"/>
            <x v="1"/>
            <x v="2"/>
            <x v="3"/>
            <x v="4"/>
            <x v="5"/>
            <x v="6"/>
          </reference>
        </references>
      </pivotArea>
    </format>
    <format dxfId="115">
      <pivotArea dataOnly="0" outline="0" fieldPosition="0">
        <references count="1">
          <reference field="4294967294" count="1">
            <x v="3"/>
          </reference>
        </references>
      </pivotArea>
    </format>
    <format dxfId="114">
      <pivotArea dataOnly="0" outline="0" fieldPosition="0">
        <references count="1">
          <reference field="2" count="0" defaultSubtotal="1"/>
        </references>
      </pivotArea>
    </format>
    <format dxfId="113">
      <pivotArea dataOnly="0" outline="0" fieldPosition="0">
        <references count="1">
          <reference field="1" count="0" defaultSubtotal="1"/>
        </references>
      </pivotArea>
    </format>
    <format dxfId="112">
      <pivotArea dataOnly="0" outline="0" fieldPosition="0">
        <references count="1">
          <reference field="4294967294" count="1">
            <x v="6"/>
          </reference>
        </references>
      </pivotArea>
    </format>
    <format dxfId="111">
      <pivotArea dataOnly="0" outline="0" fieldPosition="0">
        <references count="1">
          <reference field="2" count="0" defaultSubtotal="1"/>
        </references>
      </pivotArea>
    </format>
    <format dxfId="110">
      <pivotArea dataOnly="0" outline="0" fieldPosition="0">
        <references count="1">
          <reference field="1" count="0" defaultSubtotal="1"/>
        </references>
      </pivotArea>
    </format>
    <format dxfId="109">
      <pivotArea dataOnly="0" outline="0" fieldPosition="0">
        <references count="1">
          <reference field="1" count="0" defaultSubtotal="1"/>
        </references>
      </pivotArea>
    </format>
    <format dxfId="108">
      <pivotArea dataOnly="0" outline="0" fieldPosition="0">
        <references count="1">
          <reference field="4294967294" count="1">
            <x v="3"/>
          </reference>
        </references>
      </pivotArea>
    </format>
    <format dxfId="107">
      <pivotArea dataOnly="0" outline="0" fieldPosition="0">
        <references count="1">
          <reference field="1" count="0" defaultSubtotal="1"/>
        </references>
      </pivotArea>
    </format>
    <format dxfId="106">
      <pivotArea dataOnly="0" outline="0" fieldPosition="0">
        <references count="1">
          <reference field="2" count="0" defaultSubtotal="1"/>
        </references>
      </pivotArea>
    </format>
    <format dxfId="105">
      <pivotArea field="1" type="button" dataOnly="0" labelOnly="1" outline="0" axis="axisRow" fieldPosition="0"/>
    </format>
    <format dxfId="104">
      <pivotArea field="2" type="button" dataOnly="0" labelOnly="1" outline="0" axis="axisRow" fieldPosition="1"/>
    </format>
    <format dxfId="103">
      <pivotArea field="3" type="button" dataOnly="0" labelOnly="1" outline="0" axis="axisRow" fieldPosition="2"/>
    </format>
    <format dxfId="102">
      <pivotArea dataOnly="0" labelOnly="1" outline="0" fieldPosition="0">
        <references count="1">
          <reference field="4294967294" count="7">
            <x v="0"/>
            <x v="1"/>
            <x v="2"/>
            <x v="3"/>
            <x v="4"/>
            <x v="5"/>
            <x v="6"/>
          </reference>
        </references>
      </pivotArea>
    </format>
    <format dxfId="101">
      <pivotArea dataOnly="0" outline="0" fieldPosition="0">
        <references count="1">
          <reference field="4294967294" count="1">
            <x v="3"/>
          </reference>
        </references>
      </pivotArea>
    </format>
    <format dxfId="100">
      <pivotArea dataOnly="0" outline="0" fieldPosition="0">
        <references count="1">
          <reference field="4294967294" count="1">
            <x v="6"/>
          </reference>
        </references>
      </pivotArea>
    </format>
    <format dxfId="99">
      <pivotArea dataOnly="0" labelOnly="1" outline="0" fieldPosition="0">
        <references count="1">
          <reference field="4294967294" count="2">
            <x v="1"/>
            <x v="2"/>
          </reference>
        </references>
      </pivotArea>
    </format>
    <format dxfId="98">
      <pivotArea dataOnly="0" labelOnly="1" outline="0" fieldPosition="0">
        <references count="1">
          <reference field="4294967294" count="2">
            <x v="4"/>
            <x v="5"/>
          </reference>
        </references>
      </pivotArea>
    </format>
    <format dxfId="97">
      <pivotArea dataOnly="0" outline="0" fieldPosition="0">
        <references count="1">
          <reference field="2" count="0" defaultSubtotal="1"/>
        </references>
      </pivotArea>
    </format>
    <format dxfId="96">
      <pivotArea dataOnly="0" outline="0" fieldPosition="0">
        <references count="1">
          <reference field="1" count="0" defaultSubtotal="1"/>
        </references>
      </pivotArea>
    </format>
    <format dxfId="95">
      <pivotArea dataOnly="0" outline="0" fieldPosition="0">
        <references count="1">
          <reference field="1" count="0" defaultSubtotal="1"/>
        </references>
      </pivotArea>
    </format>
    <format dxfId="94">
      <pivotArea dataOnly="0" labelOnly="1" outline="0" fieldPosition="0">
        <references count="1">
          <reference field="4294967294" count="3">
            <x v="1"/>
            <x v="2"/>
            <x v="3"/>
          </reference>
        </references>
      </pivotArea>
    </format>
    <format dxfId="93">
      <pivotArea dataOnly="0" labelOnly="1" outline="0" fieldPosition="0">
        <references count="1">
          <reference field="4294967294" count="3">
            <x v="4"/>
            <x v="5"/>
            <x v="6"/>
          </reference>
        </references>
      </pivotArea>
    </format>
    <format dxfId="92">
      <pivotArea dataOnly="0" outline="0" fieldPosition="0">
        <references count="1">
          <reference field="4294967294" count="1">
            <x v="3"/>
          </reference>
        </references>
      </pivotArea>
    </format>
    <format dxfId="91">
      <pivotArea dataOnly="0" outline="0" fieldPosition="0">
        <references count="1">
          <reference field="4294967294" count="1">
            <x v="6"/>
          </reference>
        </references>
      </pivotArea>
    </format>
    <format dxfId="90">
      <pivotArea dataOnly="0" labelOnly="1" outline="0" fieldPosition="0">
        <references count="1">
          <reference field="4294967294" count="1">
            <x v="3"/>
          </reference>
        </references>
      </pivotArea>
    </format>
    <format dxfId="89">
      <pivotArea dataOnly="0" outline="0" fieldPosition="0">
        <references count="1">
          <reference field="4294967294" count="1">
            <x v="6"/>
          </reference>
        </references>
      </pivotArea>
    </format>
    <format dxfId="88">
      <pivotArea dataOnly="0" outline="0" fieldPosition="0">
        <references count="1">
          <reference field="4294967294" count="1">
            <x v="6"/>
          </reference>
        </references>
      </pivotArea>
    </format>
    <format dxfId="87">
      <pivotArea dataOnly="0" outline="0" fieldPosition="0">
        <references count="1">
          <reference field="4294967294" count="1">
            <x v="3"/>
          </reference>
        </references>
      </pivotArea>
    </format>
    <format dxfId="86">
      <pivotArea dataOnly="0" outline="0" fieldPosition="0">
        <references count="1">
          <reference field="4294967294" count="1">
            <x v="3"/>
          </reference>
        </references>
      </pivotArea>
    </format>
    <format dxfId="85">
      <pivotArea dataOnly="0" labelOnly="1" outline="0" fieldPosition="0">
        <references count="1">
          <reference field="4294967294" count="1">
            <x v="3"/>
          </reference>
        </references>
      </pivotArea>
    </format>
    <format dxfId="84">
      <pivotArea dataOnly="0" labelOnly="1" outline="0" fieldPosition="0">
        <references count="1">
          <reference field="4294967294" count="1">
            <x v="3"/>
          </reference>
        </references>
      </pivotArea>
    </format>
    <format dxfId="83">
      <pivotArea dataOnly="0" labelOnly="1" outline="0" fieldPosition="0">
        <references count="1">
          <reference field="4294967294" count="1">
            <x v="3"/>
          </reference>
        </references>
      </pivotArea>
    </format>
    <format dxfId="82">
      <pivotArea dataOnly="0" labelOnly="1" outline="0" fieldPosition="0">
        <references count="1">
          <reference field="4294967294" count="4">
            <x v="0"/>
            <x v="1"/>
            <x v="2"/>
            <x v="3"/>
          </reference>
        </references>
      </pivotArea>
    </format>
    <format dxfId="81">
      <pivotArea dataOnly="0" labelOnly="1" outline="0" fieldPosition="0">
        <references count="1">
          <reference field="4294967294" count="4">
            <x v="0"/>
            <x v="1"/>
            <x v="2"/>
            <x v="3"/>
          </reference>
        </references>
      </pivotArea>
    </format>
    <format dxfId="80">
      <pivotArea dataOnly="0" labelOnly="1" outline="0" fieldPosition="0">
        <references count="1">
          <reference field="4294967294" count="1">
            <x v="6"/>
          </reference>
        </references>
      </pivotArea>
    </format>
    <format dxfId="79">
      <pivotArea dataOnly="0" labelOnly="1" outline="0" fieldPosition="0">
        <references count="1">
          <reference field="4294967294" count="7">
            <x v="0"/>
            <x v="1"/>
            <x v="2"/>
            <x v="3"/>
            <x v="4"/>
            <x v="5"/>
            <x v="6"/>
          </reference>
        </references>
      </pivotArea>
    </format>
    <format dxfId="78">
      <pivotArea dataOnly="0" outline="0" fieldPosition="0">
        <references count="1">
          <reference field="2" count="0" defaultSubtotal="1"/>
        </references>
      </pivotArea>
    </format>
    <format dxfId="77">
      <pivotArea dataOnly="0" outline="0" fieldPosition="0">
        <references count="1">
          <reference field="1" count="0" defaultSubtotal="1"/>
        </references>
      </pivotArea>
    </format>
    <format dxfId="76">
      <pivotArea field="1" type="button" dataOnly="0" labelOnly="1" outline="0" axis="axisRow" fieldPosition="0"/>
    </format>
    <format dxfId="75">
      <pivotArea field="2" type="button" dataOnly="0" labelOnly="1" outline="0" axis="axisRow" fieldPosition="1"/>
    </format>
    <format dxfId="74">
      <pivotArea field="3" type="button" dataOnly="0" labelOnly="1" outline="0" axis="axisRow" fieldPosition="2"/>
    </format>
    <format dxfId="73">
      <pivotArea dataOnly="0" labelOnly="1" outline="0" fieldPosition="0">
        <references count="1">
          <reference field="4294967294" count="7">
            <x v="0"/>
            <x v="1"/>
            <x v="2"/>
            <x v="3"/>
            <x v="4"/>
            <x v="5"/>
            <x v="6"/>
          </reference>
        </references>
      </pivotArea>
    </format>
    <format dxfId="72">
      <pivotArea field="1" grandRow="1" outline="0" collapsedLevelsAreSubtotals="1" axis="axisRow" fieldPosition="0">
        <references count="1">
          <reference field="4294967294" count="1" selected="0">
            <x v="6"/>
          </reference>
        </references>
      </pivotArea>
    </format>
    <format dxfId="71">
      <pivotArea field="1" grandRow="1" outline="0" collapsedLevelsAreSubtotals="1" axis="axisRow" fieldPosition="0">
        <references count="1">
          <reference field="4294967294" count="4" selected="0">
            <x v="0"/>
            <x v="1"/>
            <x v="2"/>
            <x v="3"/>
          </reference>
        </references>
      </pivotArea>
    </format>
    <format dxfId="70">
      <pivotArea dataOnly="0" labelOnly="1" grandRow="1" outline="0" fieldPosition="0"/>
    </format>
  </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6" minRefreshableVersion="3" useAutoFormatting="1" itemPrintTitles="1" createdVersion="5" indent="0" compact="0" compactData="0" gridDropZones="1" multipleFieldFilters="0">
  <location ref="O12:R16" firstHeaderRow="2" firstDataRow="2" firstDataCol="3" rowPageCount="1" colPageCount="1"/>
  <pivotFields count="19">
    <pivotField axis="axisPage" compact="0" outline="0" multipleItemSelectionAllowed="1" showAll="0">
      <items count="15">
        <item x="0"/>
        <item x="1"/>
        <item x="2"/>
        <item x="3"/>
        <item x="4"/>
        <item x="13"/>
        <item x="7"/>
        <item x="5"/>
        <item x="6"/>
        <item x="8"/>
        <item x="9"/>
        <item x="10"/>
        <item x="11"/>
        <item x="12"/>
        <item t="default"/>
      </items>
    </pivotField>
    <pivotField compact="0" outline="0" showAll="0"/>
    <pivotField axis="axisRow" compact="0" outline="0" showAll="0" defaultSubtotal="0">
      <items count="2">
        <item x="1"/>
        <item x="0"/>
      </items>
    </pivotField>
    <pivotField compact="0" outline="0" showAll="0"/>
    <pivotField axis="axisRow" compact="0" outline="0" showAll="0">
      <items count="6">
        <item x="2"/>
        <item x="0"/>
        <item m="1" x="4"/>
        <item x="3"/>
        <item x="1"/>
        <item t="default"/>
      </items>
    </pivotField>
    <pivotField axis="axisRow" compact="0" outline="0" showAll="0">
      <items count="7">
        <item x="5"/>
        <item h="1" x="1"/>
        <item h="1" x="2"/>
        <item h="1" x="3"/>
        <item h="1" x="4"/>
        <item h="1" x="0"/>
        <item t="default"/>
      </items>
    </pivotField>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numFmtId="8" outline="0" showAll="0"/>
    <pivotField compact="0" outline="0" showAll="0"/>
    <pivotField compact="0" outline="0" showAll="0"/>
    <pivotField dataField="1" compact="0" numFmtId="8" outline="0" showAll="0"/>
  </pivotFields>
  <rowFields count="3">
    <field x="5"/>
    <field x="2"/>
    <field x="4"/>
  </rowFields>
  <rowItems count="3">
    <i>
      <x/>
      <x v="1"/>
      <x v="4"/>
    </i>
    <i t="default">
      <x/>
    </i>
    <i t="grand">
      <x/>
    </i>
  </rowItems>
  <colItems count="1">
    <i/>
  </colItems>
  <pageFields count="1">
    <pageField fld="0" hier="-1"/>
  </pageFields>
  <dataFields count="1">
    <dataField name=" Projected BBA" fld="18" baseField="4" baseItem="21" numFmtId="164"/>
  </dataFields>
  <formats count="5">
    <format dxfId="41">
      <pivotArea dataOnly="0" grandCol="1" outline="0" axis="axisCol" fieldPosition="0"/>
    </format>
    <format dxfId="40">
      <pivotArea field="5" type="button" dataOnly="0" labelOnly="1" outline="0" axis="axisRow" fieldPosition="0"/>
    </format>
    <format dxfId="39">
      <pivotArea field="2" type="button" dataOnly="0" labelOnly="1" outline="0" axis="axisRow" fieldPosition="1"/>
    </format>
    <format dxfId="38">
      <pivotArea field="4" type="button" dataOnly="0" labelOnly="1" outline="0" axis="axisRow" fieldPosition="2"/>
    </format>
    <format dxfId="37">
      <pivotArea dataOnly="0" outline="0" fieldPosition="0">
        <references count="1">
          <reference field="5" count="0" defaultSubtotal="1"/>
        </references>
      </pivotArea>
    </format>
  </formats>
  <pivotTableStyleInfo name="PivotStyleMedium2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3" fieldPrintTitles="1" itemPrintTitles="1" createdVersion="5" indent="0" compact="0" compactData="0" gridDropZones="1" multipleFieldFilters="0">
  <location ref="B12:L180" firstHeaderRow="1" firstDataRow="2" firstDataCol="4" rowPageCount="1" colPageCount="1"/>
  <pivotFields count="19">
    <pivotField compact="0" outline="0" showAll="0" defaultSubtotal="0">
      <items count="14">
        <item x="0"/>
        <item x="1"/>
        <item x="2"/>
        <item x="3"/>
        <item x="4"/>
        <item x="13"/>
        <item x="7"/>
        <item x="5"/>
        <item x="6"/>
        <item x="8"/>
        <item x="9"/>
        <item x="10"/>
        <item x="11"/>
        <item x="12"/>
      </items>
    </pivotField>
    <pivotField compact="0" outline="0" showAll="0"/>
    <pivotField axis="axisRow" compact="0" outline="0" showAll="0">
      <items count="3">
        <item x="1"/>
        <item x="0"/>
        <item t="default"/>
      </items>
    </pivotField>
    <pivotField compact="0" outline="0" showAll="0"/>
    <pivotField axis="axisRow" compact="0" outline="0" showAll="0">
      <items count="6">
        <item x="2"/>
        <item x="0"/>
        <item m="1" x="4"/>
        <item x="3"/>
        <item x="1"/>
        <item t="default"/>
      </items>
    </pivotField>
    <pivotField axis="axisPage" compact="0" outline="0" multipleItemSelectionAllowed="1" showAll="0">
      <items count="7">
        <item x="5"/>
        <item x="1"/>
        <item x="2"/>
        <item x="3"/>
        <item x="4"/>
        <item x="0"/>
        <item t="default"/>
      </items>
    </pivotField>
    <pivotField compact="0" outline="0" showAll="0"/>
    <pivotField axis="axisRow" compact="0" outline="0" showAll="0" defaultSubtotal="0">
      <items count="59">
        <item x="34"/>
        <item x="35"/>
        <item x="0"/>
        <item x="2"/>
        <item x="4"/>
        <item x="5"/>
        <item x="6"/>
        <item x="8"/>
        <item x="9"/>
        <item x="11"/>
        <item x="12"/>
        <item x="13"/>
        <item x="14"/>
        <item x="15"/>
        <item x="16"/>
        <item x="17"/>
        <item x="18"/>
        <item x="19"/>
        <item x="20"/>
        <item x="22"/>
        <item x="23"/>
        <item x="24"/>
        <item x="26"/>
        <item x="27"/>
        <item x="28"/>
        <item x="31"/>
        <item x="32"/>
        <item x="37"/>
        <item x="39"/>
        <item x="36"/>
        <item x="40"/>
        <item x="42"/>
        <item x="45"/>
        <item x="47"/>
        <item x="48"/>
        <item x="49"/>
        <item x="50"/>
        <item x="55"/>
        <item x="57"/>
        <item x="38"/>
        <item x="1"/>
        <item x="3"/>
        <item x="51"/>
        <item x="53"/>
        <item x="52"/>
        <item x="21"/>
        <item x="29"/>
        <item x="30"/>
        <item x="58"/>
        <item x="7"/>
        <item x="10"/>
        <item x="54"/>
        <item x="56"/>
        <item x="33"/>
        <item x="25"/>
        <item x="46"/>
        <item x="41"/>
        <item x="43"/>
        <item x="44"/>
      </items>
    </pivotField>
    <pivotField axis="axisRow" compact="0" outline="0" showAll="0">
      <items count="16">
        <item x="3"/>
        <item x="5"/>
        <item x="6"/>
        <item x="11"/>
        <item x="10"/>
        <item x="4"/>
        <item x="0"/>
        <item x="9"/>
        <item x="2"/>
        <item x="1"/>
        <item x="8"/>
        <item x="7"/>
        <item x="14"/>
        <item x="12"/>
        <item x="13"/>
        <item t="default"/>
      </items>
    </pivotField>
    <pivotField compact="0" outline="0" showAll="0"/>
    <pivotField compact="0" outline="0" showAll="0"/>
    <pivotField compact="0" outline="0" showAll="0" defaultSubtotal="0"/>
    <pivotField dataField="1" compact="0" outline="0" showAll="0" defaultSubtotal="0">
      <items count="19">
        <item x="3"/>
        <item x="0"/>
        <item x="7"/>
        <item x="15"/>
        <item x="4"/>
        <item x="5"/>
        <item x="8"/>
        <item x="9"/>
        <item x="10"/>
        <item x="11"/>
        <item x="12"/>
        <item x="13"/>
        <item x="2"/>
        <item x="17"/>
        <item x="18"/>
        <item x="6"/>
        <item x="16"/>
        <item x="1"/>
        <item x="14"/>
      </items>
    </pivotField>
    <pivotField dataField="1" compact="0" outline="0" showAll="0" defaultSubtotal="0">
      <items count="55">
        <item x="13"/>
        <item x="3"/>
        <item x="22"/>
        <item x="51"/>
        <item x="44"/>
        <item x="43"/>
        <item x="4"/>
        <item x="6"/>
        <item x="7"/>
        <item x="8"/>
        <item x="9"/>
        <item x="10"/>
        <item x="11"/>
        <item x="12"/>
        <item x="14"/>
        <item x="15"/>
        <item x="16"/>
        <item x="17"/>
        <item x="18"/>
        <item x="19"/>
        <item x="20"/>
        <item x="23"/>
        <item x="24"/>
        <item x="25"/>
        <item x="26"/>
        <item x="27"/>
        <item x="28"/>
        <item x="29"/>
        <item x="30"/>
        <item x="31"/>
        <item x="34"/>
        <item x="40"/>
        <item x="41"/>
        <item x="42"/>
        <item x="45"/>
        <item x="46"/>
        <item x="47"/>
        <item x="48"/>
        <item x="49"/>
        <item x="50"/>
        <item x="0"/>
        <item x="5"/>
        <item x="2"/>
        <item x="38"/>
        <item x="35"/>
        <item x="36"/>
        <item x="37"/>
        <item x="39"/>
        <item x="32"/>
        <item x="33"/>
        <item x="1"/>
        <item x="21"/>
        <item x="52"/>
        <item x="54"/>
        <item x="53"/>
      </items>
    </pivotField>
    <pivotField dataField="1" compact="0" outline="0" showAll="0" defaultSubtotal="0">
      <items count="9">
        <item x="0"/>
        <item x="1"/>
        <item x="2"/>
        <item x="4"/>
        <item m="1" x="8"/>
        <item x="3"/>
        <item x="7"/>
        <item x="5"/>
        <item x="6"/>
      </items>
    </pivotField>
    <pivotField dataField="1" compact="0" numFmtId="8" outline="0" showAll="0"/>
    <pivotField dataField="1" compact="0" outline="0" showAll="0" defaultSubtotal="0">
      <items count="3">
        <item x="0"/>
        <item x="2"/>
        <item x="1"/>
      </items>
    </pivotField>
    <pivotField dataField="1" compact="0" outline="0" showAll="0">
      <items count="20">
        <item x="9"/>
        <item x="7"/>
        <item x="10"/>
        <item x="0"/>
        <item x="15"/>
        <item x="8"/>
        <item x="17"/>
        <item x="3"/>
        <item x="5"/>
        <item x="11"/>
        <item x="12"/>
        <item x="13"/>
        <item x="14"/>
        <item x="16"/>
        <item x="18"/>
        <item x="1"/>
        <item x="4"/>
        <item x="2"/>
        <item x="6"/>
        <item t="default"/>
      </items>
    </pivotField>
    <pivotField dataField="1" compact="0" numFmtId="8" outline="0" showAll="0"/>
  </pivotFields>
  <rowFields count="4">
    <field x="2"/>
    <field x="4"/>
    <field x="8"/>
    <field x="7"/>
  </rowFields>
  <rowItems count="167">
    <i>
      <x/>
      <x v="1"/>
      <x v="14"/>
      <x/>
    </i>
    <i r="3">
      <x v="1"/>
    </i>
    <i r="3">
      <x v="25"/>
    </i>
    <i t="default" r="2">
      <x v="14"/>
    </i>
    <i t="default" r="1">
      <x v="1"/>
    </i>
    <i r="1">
      <x v="4"/>
      <x v="11"/>
      <x v="46"/>
    </i>
    <i r="3">
      <x v="47"/>
    </i>
    <i t="default" r="2">
      <x v="11"/>
    </i>
    <i t="default" r="1">
      <x v="4"/>
    </i>
    <i t="default">
      <x/>
    </i>
    <i>
      <x v="1"/>
      <x/>
      <x v="2"/>
      <x v="5"/>
    </i>
    <i r="3">
      <x v="18"/>
    </i>
    <i r="3">
      <x v="56"/>
    </i>
    <i r="3">
      <x v="57"/>
    </i>
    <i t="default" r="2">
      <x v="2"/>
    </i>
    <i r="2">
      <x v="3"/>
      <x v="9"/>
    </i>
    <i r="3">
      <x v="37"/>
    </i>
    <i t="default" r="2">
      <x v="3"/>
    </i>
    <i r="2">
      <x v="4"/>
      <x v="8"/>
    </i>
    <i r="3">
      <x v="15"/>
    </i>
    <i r="3">
      <x v="36"/>
    </i>
    <i r="3">
      <x v="39"/>
    </i>
    <i t="default" r="2">
      <x v="4"/>
    </i>
    <i r="2">
      <x v="6"/>
      <x v="58"/>
    </i>
    <i t="default" r="2">
      <x v="6"/>
    </i>
    <i r="2">
      <x v="7"/>
      <x v="7"/>
    </i>
    <i r="3">
      <x v="10"/>
    </i>
    <i t="default" r="2">
      <x v="7"/>
    </i>
    <i r="2">
      <x v="10"/>
      <x v="49"/>
    </i>
    <i r="3">
      <x v="50"/>
    </i>
    <i r="3">
      <x v="52"/>
    </i>
    <i t="default" r="2">
      <x v="10"/>
    </i>
    <i r="2">
      <x v="11"/>
      <x v="6"/>
    </i>
    <i r="3">
      <x v="16"/>
    </i>
    <i r="3">
      <x v="17"/>
    </i>
    <i r="3">
      <x v="24"/>
    </i>
    <i r="3">
      <x v="38"/>
    </i>
    <i t="default" r="2">
      <x v="11"/>
    </i>
    <i r="2">
      <x v="12"/>
      <x v="51"/>
    </i>
    <i t="default" r="2">
      <x v="12"/>
    </i>
    <i t="default" r="1">
      <x/>
    </i>
    <i r="1">
      <x v="1"/>
      <x/>
      <x/>
    </i>
    <i r="3">
      <x v="1"/>
    </i>
    <i r="3">
      <x v="2"/>
    </i>
    <i r="3">
      <x v="3"/>
    </i>
    <i r="3">
      <x v="21"/>
    </i>
    <i r="3">
      <x v="25"/>
    </i>
    <i r="3">
      <x v="28"/>
    </i>
    <i r="3">
      <x v="30"/>
    </i>
    <i r="3">
      <x v="31"/>
    </i>
    <i r="3">
      <x v="32"/>
    </i>
    <i r="3">
      <x v="33"/>
    </i>
    <i r="3">
      <x v="34"/>
    </i>
    <i r="3">
      <x v="35"/>
    </i>
    <i r="3">
      <x v="41"/>
    </i>
    <i t="default" r="2">
      <x/>
    </i>
    <i r="2">
      <x v="1"/>
      <x/>
    </i>
    <i r="3">
      <x v="1"/>
    </i>
    <i r="3">
      <x v="2"/>
    </i>
    <i r="3">
      <x v="3"/>
    </i>
    <i r="3">
      <x v="21"/>
    </i>
    <i r="3">
      <x v="25"/>
    </i>
    <i r="3">
      <x v="28"/>
    </i>
    <i r="3">
      <x v="30"/>
    </i>
    <i r="3">
      <x v="31"/>
    </i>
    <i r="3">
      <x v="32"/>
    </i>
    <i r="3">
      <x v="33"/>
    </i>
    <i r="3">
      <x v="34"/>
    </i>
    <i r="3">
      <x v="35"/>
    </i>
    <i t="default" r="2">
      <x v="1"/>
    </i>
    <i r="2">
      <x v="5"/>
      <x/>
    </i>
    <i r="3">
      <x v="1"/>
    </i>
    <i r="3">
      <x v="2"/>
    </i>
    <i r="3">
      <x v="3"/>
    </i>
    <i r="3">
      <x v="4"/>
    </i>
    <i r="3">
      <x v="21"/>
    </i>
    <i r="3">
      <x v="25"/>
    </i>
    <i r="3">
      <x v="28"/>
    </i>
    <i r="3">
      <x v="30"/>
    </i>
    <i r="3">
      <x v="31"/>
    </i>
    <i r="3">
      <x v="32"/>
    </i>
    <i r="3">
      <x v="33"/>
    </i>
    <i r="3">
      <x v="34"/>
    </i>
    <i r="3">
      <x v="35"/>
    </i>
    <i t="default" r="2">
      <x v="5"/>
    </i>
    <i r="2">
      <x v="6"/>
      <x/>
    </i>
    <i r="3">
      <x v="1"/>
    </i>
    <i r="3">
      <x v="2"/>
    </i>
    <i r="3">
      <x v="3"/>
    </i>
    <i r="3">
      <x v="19"/>
    </i>
    <i r="3">
      <x v="20"/>
    </i>
    <i r="3">
      <x v="21"/>
    </i>
    <i r="3">
      <x v="25"/>
    </i>
    <i r="3">
      <x v="26"/>
    </i>
    <i r="3">
      <x v="28"/>
    </i>
    <i r="3">
      <x v="30"/>
    </i>
    <i r="3">
      <x v="31"/>
    </i>
    <i r="3">
      <x v="32"/>
    </i>
    <i r="3">
      <x v="33"/>
    </i>
    <i r="3">
      <x v="34"/>
    </i>
    <i r="3">
      <x v="35"/>
    </i>
    <i r="3">
      <x v="40"/>
    </i>
    <i t="default" r="2">
      <x v="6"/>
    </i>
    <i r="2">
      <x v="8"/>
      <x/>
    </i>
    <i r="3">
      <x v="1"/>
    </i>
    <i r="3">
      <x v="2"/>
    </i>
    <i r="3">
      <x v="3"/>
    </i>
    <i r="3">
      <x v="21"/>
    </i>
    <i r="3">
      <x v="28"/>
    </i>
    <i r="3">
      <x v="30"/>
    </i>
    <i r="3">
      <x v="31"/>
    </i>
    <i r="3">
      <x v="32"/>
    </i>
    <i r="3">
      <x v="33"/>
    </i>
    <i r="3">
      <x v="34"/>
    </i>
    <i r="3">
      <x v="35"/>
    </i>
    <i r="3">
      <x v="53"/>
    </i>
    <i r="3">
      <x v="54"/>
    </i>
    <i t="default" r="2">
      <x v="8"/>
    </i>
    <i r="2">
      <x v="9"/>
      <x/>
    </i>
    <i r="3">
      <x v="1"/>
    </i>
    <i r="3">
      <x v="2"/>
    </i>
    <i r="3">
      <x v="3"/>
    </i>
    <i r="3">
      <x v="21"/>
    </i>
    <i r="3">
      <x v="25"/>
    </i>
    <i r="3">
      <x v="28"/>
    </i>
    <i r="3">
      <x v="30"/>
    </i>
    <i r="3">
      <x v="31"/>
    </i>
    <i r="3">
      <x v="32"/>
    </i>
    <i r="3">
      <x v="33"/>
    </i>
    <i r="3">
      <x v="34"/>
    </i>
    <i r="3">
      <x v="35"/>
    </i>
    <i t="default" r="2">
      <x v="9"/>
    </i>
    <i t="default" r="1">
      <x v="1"/>
    </i>
    <i r="1">
      <x v="3"/>
      <x v="5"/>
      <x v="55"/>
    </i>
    <i t="default" r="2">
      <x v="5"/>
    </i>
    <i t="default" r="1">
      <x v="3"/>
    </i>
    <i r="1">
      <x v="4"/>
      <x/>
      <x v="3"/>
    </i>
    <i r="3">
      <x v="22"/>
    </i>
    <i r="3">
      <x v="42"/>
    </i>
    <i t="default" r="2">
      <x/>
    </i>
    <i r="2">
      <x v="5"/>
      <x v="3"/>
    </i>
    <i r="3">
      <x v="14"/>
    </i>
    <i r="3">
      <x v="44"/>
    </i>
    <i r="3">
      <x v="45"/>
    </i>
    <i t="default" r="2">
      <x v="5"/>
    </i>
    <i r="2">
      <x v="6"/>
      <x v="3"/>
    </i>
    <i r="3">
      <x v="11"/>
    </i>
    <i r="3">
      <x v="12"/>
    </i>
    <i r="3">
      <x v="13"/>
    </i>
    <i r="3">
      <x v="23"/>
    </i>
    <i r="3">
      <x v="27"/>
    </i>
    <i r="3">
      <x v="29"/>
    </i>
    <i r="3">
      <x v="43"/>
    </i>
    <i t="default" r="2">
      <x v="6"/>
    </i>
    <i r="2">
      <x v="8"/>
      <x v="3"/>
    </i>
    <i t="default" r="2">
      <x v="8"/>
    </i>
    <i r="2">
      <x v="9"/>
      <x v="3"/>
    </i>
    <i r="3">
      <x v="29"/>
    </i>
    <i t="default" r="2">
      <x v="9"/>
    </i>
    <i r="2">
      <x v="11"/>
      <x v="45"/>
    </i>
    <i t="default" r="2">
      <x v="11"/>
    </i>
    <i r="2">
      <x v="13"/>
      <x v="45"/>
    </i>
    <i r="3">
      <x v="48"/>
    </i>
    <i t="default" r="2">
      <x v="13"/>
    </i>
    <i t="default" r="1">
      <x v="4"/>
    </i>
    <i t="default">
      <x v="1"/>
    </i>
    <i t="grand">
      <x/>
    </i>
  </rowItems>
  <colFields count="1">
    <field x="-2"/>
  </colFields>
  <colItems count="7">
    <i>
      <x/>
    </i>
    <i i="1">
      <x v="1"/>
    </i>
    <i i="2">
      <x v="2"/>
    </i>
    <i i="3">
      <x v="3"/>
    </i>
    <i i="4">
      <x v="4"/>
    </i>
    <i i="5">
      <x v="5"/>
    </i>
    <i i="6">
      <x v="6"/>
    </i>
  </colItems>
  <pageFields count="1">
    <pageField fld="5" hier="-1"/>
  </pageFields>
  <dataFields count="7">
    <dataField name=" Budget" fld="12" baseField="7" baseItem="138"/>
    <dataField name=" Actuals" fld="13" baseField="7" baseItem="138"/>
    <dataField name=" Encumb" fld="14" baseField="7" baseItem="138"/>
    <dataField name=" BBA" fld="15" baseField="0" baseItem="0"/>
    <dataField name=" Proj/Pend Budget" fld="16" baseField="15" baseItem="0"/>
    <dataField name=" Proj/Pend Actuals" fld="17" baseField="15" baseItem="0"/>
    <dataField name=" Projected BBA" fld="18" baseField="0" baseItem="0"/>
  </dataFields>
  <formats count="28">
    <format dxfId="69">
      <pivotArea dataOnly="0" outline="0" fieldPosition="0">
        <references count="1">
          <reference field="4" count="0" defaultSubtotal="1"/>
        </references>
      </pivotArea>
    </format>
    <format dxfId="68">
      <pivotArea field="16" type="button" dataOnly="0" labelOnly="1" outline="0"/>
    </format>
    <format dxfId="67">
      <pivotArea field="17" type="button" dataOnly="0" labelOnly="1" outline="0"/>
    </format>
    <format dxfId="66">
      <pivotArea outline="0" collapsedLevelsAreSubtotals="1" fieldPosition="0"/>
    </format>
    <format dxfId="65">
      <pivotArea field="12" type="button" dataOnly="0" labelOnly="1" outline="0"/>
    </format>
    <format dxfId="64">
      <pivotArea field="13" type="button" dataOnly="0" labelOnly="1" outline="0"/>
    </format>
    <format dxfId="63">
      <pivotArea field="14" type="button" dataOnly="0" labelOnly="1" outline="0"/>
    </format>
    <format dxfId="62">
      <pivotArea field="5" type="button" dataOnly="0" labelOnly="1" outline="0" axis="axisPage" fieldPosition="0"/>
    </format>
    <format dxfId="61">
      <pivotArea field="2" type="button" dataOnly="0" labelOnly="1" outline="0" axis="axisRow" fieldPosition="0"/>
    </format>
    <format dxfId="60">
      <pivotArea field="4" type="button" dataOnly="0" labelOnly="1" outline="0" axis="axisRow" fieldPosition="1"/>
    </format>
    <format dxfId="59">
      <pivotArea field="0" type="button" dataOnly="0" labelOnly="1" outline="0"/>
    </format>
    <format dxfId="58">
      <pivotArea field="7" type="button" dataOnly="0" labelOnly="1" outline="0" axis="axisRow" fieldPosition="3"/>
    </format>
    <format dxfId="57">
      <pivotArea dataOnly="0" labelOnly="1" outline="0" fieldPosition="0">
        <references count="1">
          <reference field="4294967294" count="7">
            <x v="0"/>
            <x v="1"/>
            <x v="2"/>
            <x v="3"/>
            <x v="4"/>
            <x v="5"/>
            <x v="6"/>
          </reference>
        </references>
      </pivotArea>
    </format>
    <format dxfId="56">
      <pivotArea dataOnly="0" outline="0" fieldPosition="0">
        <references count="1">
          <reference field="2" count="0" defaultSubtotal="1"/>
        </references>
      </pivotArea>
    </format>
    <format dxfId="55">
      <pivotArea dataOnly="0" outline="0" fieldPosition="0">
        <references count="1">
          <reference field="8" count="0" defaultSubtotal="1"/>
        </references>
      </pivotArea>
    </format>
    <format dxfId="54">
      <pivotArea dataOnly="0" outline="0" fieldPosition="0">
        <references count="1">
          <reference field="5" count="0" defaultSubtotal="1"/>
        </references>
      </pivotArea>
    </format>
    <format dxfId="53">
      <pivotArea dataOnly="0" labelOnly="1" outline="0" fieldPosition="0">
        <references count="1">
          <reference field="4294967294" count="4">
            <x v="0"/>
            <x v="1"/>
            <x v="2"/>
            <x v="3"/>
          </reference>
        </references>
      </pivotArea>
    </format>
    <format dxfId="52">
      <pivotArea dataOnly="0" labelOnly="1" outline="0" fieldPosition="0">
        <references count="1">
          <reference field="4294967294" count="3">
            <x v="4"/>
            <x v="5"/>
            <x v="6"/>
          </reference>
        </references>
      </pivotArea>
    </format>
    <format dxfId="51">
      <pivotArea dataOnly="0" outline="0" fieldPosition="0">
        <references count="1">
          <reference field="4294967294" count="1">
            <x v="3"/>
          </reference>
        </references>
      </pivotArea>
    </format>
    <format dxfId="50">
      <pivotArea dataOnly="0" outline="0" fieldPosition="0">
        <references count="1">
          <reference field="4294967294" count="1">
            <x v="6"/>
          </reference>
        </references>
      </pivotArea>
    </format>
    <format dxfId="49">
      <pivotArea dataOnly="0" labelOnly="1" outline="0" fieldPosition="0">
        <references count="1">
          <reference field="4294967294" count="1">
            <x v="3"/>
          </reference>
        </references>
      </pivotArea>
    </format>
    <format dxfId="48">
      <pivotArea dataOnly="0" labelOnly="1" outline="0" fieldPosition="0">
        <references count="1">
          <reference field="4294967294" count="1">
            <x v="6"/>
          </reference>
        </references>
      </pivotArea>
    </format>
    <format dxfId="47">
      <pivotArea dataOnly="0" labelOnly="1" outline="0" fieldPosition="0">
        <references count="1">
          <reference field="4294967294" count="1">
            <x v="6"/>
          </reference>
        </references>
      </pivotArea>
    </format>
    <format dxfId="46">
      <pivotArea dataOnly="0" outline="0" fieldPosition="0">
        <references count="1">
          <reference field="8" count="0" defaultSubtotal="1"/>
        </references>
      </pivotArea>
    </format>
    <format dxfId="45">
      <pivotArea dataOnly="0" outline="0" fieldPosition="0">
        <references count="1">
          <reference field="4" count="0" defaultSubtotal="1"/>
        </references>
      </pivotArea>
    </format>
    <format dxfId="44">
      <pivotArea dataOnly="0" outline="0" fieldPosition="0">
        <references count="1">
          <reference field="5" count="0" defaultSubtotal="1"/>
        </references>
      </pivotArea>
    </format>
    <format dxfId="43">
      <pivotArea dataOnly="0" outline="0" fieldPosition="0">
        <references count="1">
          <reference field="2" count="0" defaultSubtotal="1"/>
        </references>
      </pivotArea>
    </format>
    <format dxfId="42">
      <pivotArea field="2" grandRow="1" outline="0" axis="axisRow" fieldPosition="0">
        <references count="1">
          <reference field="4294967294" count="1" selected="0">
            <x v="6"/>
          </reference>
        </references>
      </pivotArea>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Fund_Manager1" sourceName="Fund Manager">
  <pivotTables>
    <pivotTable tabId="13" name="PivotTable1"/>
  </pivotTables>
  <data>
    <tabular pivotCacheId="2">
      <items count="6">
        <i x="3" s="1"/>
        <i x="0" s="1"/>
        <i x="4" s="1"/>
        <i x="5" s="1"/>
        <i x="2" s="1"/>
        <i x="1"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Fund_Manager2" sourceName="Fund Manager">
  <pivotTables>
    <pivotTable tabId="13" name="PivotTable2"/>
  </pivotTables>
  <data>
    <tabular pivotCacheId="2">
      <items count="6">
        <i x="3"/>
        <i x="0"/>
        <i x="4"/>
        <i x="5" s="1"/>
        <i x="2"/>
        <i x="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Fund_Source" sourceName="Fund Source">
  <pivotTables>
    <pivotTable tabId="13" name="PivotTable1"/>
  </pivotTables>
  <data>
    <tabular pivotCacheId="2" showMissing="0">
      <items count="5">
        <i x="3" s="1"/>
        <i x="2" s="1"/>
        <i x="1" s="1"/>
        <i x="0" s="1"/>
        <i x="4"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Fund1" sourceName="Fund">
  <extLst>
    <x:ext xmlns:x15="http://schemas.microsoft.com/office/spreadsheetml/2010/11/main" uri="{2F2917AC-EB37-4324-AD4E-5DD8C200BD13}">
      <x15:tableSlicerCache tableId="1" column="3"/>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Period" sourceName="Period">
  <extLst>
    <x:ext xmlns:x15="http://schemas.microsoft.com/office/spreadsheetml/2010/11/main" uri="{2F2917AC-EB37-4324-AD4E-5DD8C200BD13}">
      <x15:tableSlicerCache tableId="1" column="1"/>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Dept" sourceName="Dept">
  <extLst>
    <x:ext xmlns:x15="http://schemas.microsoft.com/office/spreadsheetml/2010/11/main" uri="{2F2917AC-EB37-4324-AD4E-5DD8C200BD13}">
      <x15:tableSlicerCache tableId="1" column="2"/>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Fund 1" cache="Slicer_Fund1" caption="Fund" columnCount="4" rowHeight="241300"/>
  <slicer name="Period" cache="Slicer_Period" caption="Period" columnCount="5" rowHeight="241300"/>
  <slicer name="Dept" cache="Slicer_Dept" caption="Dept"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Fund Manager 1" cache="Slicer_Fund_Manager1" caption="Fund Manager" columnCount="3" style="SlicerStyleLight2" rowHeight="241300"/>
  <slicer name="Fund Manager 2" cache="Slicer_Fund_Manager2" caption="Fund Manager" columnCount="3" style="SlicerStyleLight6" rowHeight="241300"/>
  <slicer name="Fund Source" cache="Slicer_Fund_Source" caption="Fund Source" columnCount="2" style="SlicerStyleLight4" rowHeight="241300"/>
</slicers>
</file>

<file path=xl/tables/table1.xml><?xml version="1.0" encoding="utf-8"?>
<table xmlns="http://schemas.openxmlformats.org/spreadsheetml/2006/main" id="1" name="Table1" displayName="Table1" ref="B4:T165" headerRowDxfId="175" headerRowBorderDxfId="174" tableBorderDxfId="173" totalsRowBorderDxfId="172">
  <autoFilter ref="B4:T165"/>
  <tableColumns count="19">
    <tableColumn id="1" name="Period" totalsRowLabel="Total" dataDxfId="171"/>
    <tableColumn id="2" name="Dept" dataDxfId="170"/>
    <tableColumn id="3" name="Fund" dataDxfId="169"/>
    <tableColumn id="4" name="Account #" dataDxfId="168"/>
    <tableColumn id="5" name="Fund Source" dataDxfId="167"/>
    <tableColumn id="6" name="Fund Manager" dataDxfId="166"/>
    <tableColumn id="7" name="Payee" dataDxfId="165"/>
    <tableColumn id="8" name="Description" dataDxfId="164"/>
    <tableColumn id="9" name="Tag" dataDxfId="163"/>
    <tableColumn id="17" name="Method" dataDxfId="162"/>
    <tableColumn id="19" name="Purchase orders" dataDxfId="161"/>
    <tableColumn id="18" name="Invoice #" dataDxfId="160"/>
    <tableColumn id="10" name="Budget" dataDxfId="159"/>
    <tableColumn id="11" name="Actuals" dataDxfId="158"/>
    <tableColumn id="12" name="Encumb" dataDxfId="157"/>
    <tableColumn id="13" name="BBA" dataDxfId="156">
      <calculatedColumnFormula>Table1[[#This Row],[Budget]]-Table1[[#This Row],[Actuals]]-Table1[[#This Row],[Encumb]]</calculatedColumnFormula>
    </tableColumn>
    <tableColumn id="14" name="Proj/Pend Budget" dataDxfId="155"/>
    <tableColumn id="15" name="Proj/Pend Actuals" dataDxfId="154"/>
    <tableColumn id="16" name="Projected BBA" totalsRowFunction="sum" dataDxfId="153">
      <calculatedColumnFormula>Table1[[#This Row],[BBA]]+Table1[[#This Row],[Proj/Pend Budget]]-Table1[[#This Row],[Proj/Pend Actuals]]</calculatedColumnFormula>
    </tableColumn>
  </tableColumns>
  <tableStyleInfo name="TableStyleMedium1" showFirstColumn="0" showLastColumn="0" showRowStripes="1" showColumnStripes="0"/>
</table>
</file>

<file path=xl/tables/table2.xml><?xml version="1.0" encoding="utf-8"?>
<table xmlns="http://schemas.openxmlformats.org/spreadsheetml/2006/main" id="3" name="Period" displayName="Period" ref="B5:B19" totalsRowShown="0" headerRowDxfId="36" dataDxfId="34" headerRowBorderDxfId="35" tableBorderDxfId="33">
  <autoFilter ref="B5:B19"/>
  <tableColumns count="1">
    <tableColumn id="1" name="Period" dataDxfId="32"/>
  </tableColumns>
  <tableStyleInfo name="TableStyleMedium2" showFirstColumn="0" showLastColumn="0" showRowStripes="1" showColumnStripes="0"/>
</table>
</file>

<file path=xl/tables/table3.xml><?xml version="1.0" encoding="utf-8"?>
<table xmlns="http://schemas.openxmlformats.org/spreadsheetml/2006/main" id="5" name="FundSource" displayName="FundSource" ref="F5:F9" totalsRowShown="0" headerRowDxfId="31" dataDxfId="29" headerRowBorderDxfId="30" tableBorderDxfId="28">
  <autoFilter ref="F5:F9"/>
  <sortState ref="F5:F20">
    <sortCondition ref="F4:F20"/>
  </sortState>
  <tableColumns count="1">
    <tableColumn id="1" name="Fund Source" dataDxfId="27"/>
  </tableColumns>
  <tableStyleInfo name="TableStyleMedium2" showFirstColumn="0" showLastColumn="0" showRowStripes="1" showColumnStripes="0"/>
</table>
</file>

<file path=xl/tables/table4.xml><?xml version="1.0" encoding="utf-8"?>
<table xmlns="http://schemas.openxmlformats.org/spreadsheetml/2006/main" id="6" name="Manager" displayName="Manager" ref="G5:G14" totalsRowShown="0" headerRowDxfId="26" dataDxfId="24" headerRowBorderDxfId="25" tableBorderDxfId="23">
  <autoFilter ref="G5:G14"/>
  <sortState ref="G6:G12">
    <sortCondition ref="G5:G12"/>
  </sortState>
  <tableColumns count="1">
    <tableColumn id="1" name="Fund Manager" dataDxfId="22"/>
  </tableColumns>
  <tableStyleInfo name="TableStyleMedium2" showFirstColumn="0" showLastColumn="0" showRowStripes="1" showColumnStripes="0"/>
</table>
</file>

<file path=xl/tables/table5.xml><?xml version="1.0" encoding="utf-8"?>
<table xmlns="http://schemas.openxmlformats.org/spreadsheetml/2006/main" id="7" name="Tag" displayName="Tag" ref="H5:H32" totalsRowShown="0" headerRowDxfId="21" dataDxfId="19" headerRowBorderDxfId="20" tableBorderDxfId="18">
  <autoFilter ref="H5:H32"/>
  <sortState ref="H4:H19">
    <sortCondition ref="H3:H19"/>
  </sortState>
  <tableColumns count="1">
    <tableColumn id="1" name="Tag" dataDxfId="17"/>
  </tableColumns>
  <tableStyleInfo name="TableStyleMedium2" showFirstColumn="0" showLastColumn="0" showRowStripes="1" showColumnStripes="0"/>
</table>
</file>

<file path=xl/tables/table6.xml><?xml version="1.0" encoding="utf-8"?>
<table xmlns="http://schemas.openxmlformats.org/spreadsheetml/2006/main" id="8" name="DeptID1" displayName="DeptID1" ref="C5:C7" totalsRowShown="0" headerRowDxfId="16" dataDxfId="14" headerRowBorderDxfId="15">
  <autoFilter ref="C5:C7"/>
  <tableColumns count="1">
    <tableColumn id="1" name="Dept ID" dataDxfId="13"/>
  </tableColumns>
  <tableStyleInfo name="TableStyleMedium24" showFirstColumn="0" showLastColumn="0" showRowStripes="1" showColumnStripes="0"/>
</table>
</file>

<file path=xl/tables/table7.xml><?xml version="1.0" encoding="utf-8"?>
<table xmlns="http://schemas.openxmlformats.org/spreadsheetml/2006/main" id="10" name="Fund" displayName="Fund" ref="D5:D8" totalsRowShown="0" headerRowDxfId="12" dataDxfId="10" headerRowBorderDxfId="11">
  <autoFilter ref="D5:D8"/>
  <tableColumns count="1">
    <tableColumn id="1" name="Fund" dataDxfId="9"/>
  </tableColumns>
  <tableStyleInfo name="TableStyleMedium2" showFirstColumn="0" showLastColumn="0" showRowStripes="1" showColumnStripes="0"/>
</table>
</file>

<file path=xl/tables/table8.xml><?xml version="1.0" encoding="utf-8"?>
<table xmlns="http://schemas.openxmlformats.org/spreadsheetml/2006/main" id="11" name="Method" displayName="Method" ref="I5:I17" totalsRowShown="0" headerRowDxfId="8" dataDxfId="6" headerRowBorderDxfId="7">
  <autoFilter ref="I5:I17"/>
  <sortState ref="I4:I14">
    <sortCondition ref="I3:I14"/>
  </sortState>
  <tableColumns count="1">
    <tableColumn id="1" name="Method" dataDxfId="5"/>
  </tableColumns>
  <tableStyleInfo name="TableStyleMedium2" showFirstColumn="0" showLastColumn="0" showRowStripes="1" showColumnStripes="0"/>
</table>
</file>

<file path=xl/tables/table9.xml><?xml version="1.0" encoding="utf-8"?>
<table xmlns="http://schemas.openxmlformats.org/spreadsheetml/2006/main" id="4" name="Account" displayName="Account" ref="E5:E42" totalsRowShown="0" headerRowDxfId="4" dataDxfId="2" headerRowBorderDxfId="3" tableBorderDxfId="1" dataCellStyle="Hyperlink 2">
  <autoFilter ref="E5:E42"/>
  <sortState ref="E4:E49">
    <sortCondition ref="E3:E49"/>
  </sortState>
  <tableColumns count="1">
    <tableColumn id="1" name="Acct #" dataDxfId="0" dataCellStyle="Hyperlink 2"/>
  </tableColumns>
  <tableStyleInfo name="TableStyleLight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3.xml"/><Relationship Id="rId1" Type="http://schemas.openxmlformats.org/officeDocument/2006/relationships/pivotTable" Target="../pivotTables/pivotTable2.xml"/><Relationship Id="rId5" Type="http://schemas.microsoft.com/office/2007/relationships/slicer" Target="../slicers/slicer2.x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printerSettings" Target="../printerSettings/printerSettings5.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 Id="rId9"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
  <sheetViews>
    <sheetView showGridLines="0" zoomScale="50" zoomScaleNormal="50" workbookViewId="0">
      <selection activeCell="AM50" sqref="AM50"/>
    </sheetView>
  </sheetViews>
  <sheetFormatPr defaultRowHeight="14.5" x14ac:dyDescent="0.35"/>
  <sheetData/>
  <pageMargins left="0.25" right="0.25" top="0.75" bottom="0.75" header="0.3" footer="0.3"/>
  <pageSetup scale="38"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U165"/>
  <sheetViews>
    <sheetView tabSelected="1" zoomScale="70" zoomScaleNormal="70" zoomScaleSheetLayoutView="100" workbookViewId="0">
      <pane ySplit="4" topLeftCell="A5" activePane="bottomLeft" state="frozen"/>
      <selection activeCell="P10" sqref="P10"/>
      <selection pane="bottomLeft" activeCell="G12" sqref="G12"/>
    </sheetView>
  </sheetViews>
  <sheetFormatPr defaultRowHeight="14.5" x14ac:dyDescent="0.35"/>
  <cols>
    <col min="1" max="1" width="6.54296875" customWidth="1"/>
    <col min="2" max="2" width="8.54296875" customWidth="1"/>
    <col min="3" max="3" width="7.7265625" customWidth="1"/>
    <col min="4" max="4" width="12.453125" customWidth="1"/>
    <col min="5" max="5" width="35.7265625" bestFit="1" customWidth="1"/>
    <col min="6" max="6" width="16.7265625" customWidth="1"/>
    <col min="7" max="7" width="24" bestFit="1" customWidth="1"/>
    <col min="8" max="8" width="26" customWidth="1"/>
    <col min="9" max="9" width="26.453125" style="38" customWidth="1"/>
    <col min="10" max="10" width="26.1796875" customWidth="1"/>
    <col min="11" max="12" width="16.7265625" customWidth="1"/>
    <col min="13" max="13" width="34.81640625" customWidth="1"/>
    <col min="14" max="20" width="17.54296875" customWidth="1"/>
    <col min="21" max="22" width="9.81640625" bestFit="1" customWidth="1"/>
  </cols>
  <sheetData>
    <row r="1" spans="2:20" ht="117" customHeight="1" x14ac:dyDescent="0.35"/>
    <row r="2" spans="2:20" ht="33" customHeight="1" x14ac:dyDescent="0.5">
      <c r="B2" s="58" t="s">
        <v>0</v>
      </c>
    </row>
    <row r="3" spans="2:20" ht="55" customHeight="1" x14ac:dyDescent="0.35">
      <c r="B3" s="5" t="s">
        <v>1</v>
      </c>
      <c r="C3" s="2"/>
      <c r="D3" s="2"/>
      <c r="E3" s="3"/>
      <c r="F3" s="3"/>
      <c r="G3" s="3"/>
      <c r="H3" s="3"/>
      <c r="I3" s="41"/>
      <c r="J3" s="3"/>
      <c r="K3" s="3"/>
      <c r="L3" s="3"/>
      <c r="M3" s="41" t="s">
        <v>2</v>
      </c>
      <c r="N3" s="11">
        <f>SUBTOTAL(109,Table1[Budget])</f>
        <v>466390</v>
      </c>
      <c r="O3" s="11">
        <f>SUBTOTAL(109,Table1[Actuals])</f>
        <v>235848.91</v>
      </c>
      <c r="P3" s="11">
        <f>SUBTOTAL(109,Table1[Encumb])</f>
        <v>1322.0000000000005</v>
      </c>
      <c r="Q3" s="11">
        <f>SUBTOTAL(109,Table1[BBA])</f>
        <v>229219.09000000003</v>
      </c>
      <c r="R3" s="11">
        <f>SUBTOTAL(109,Table1[Proj/Pend Budget])</f>
        <v>6699.7</v>
      </c>
      <c r="S3" s="11">
        <f>SUBTOTAL(109,Table1[Proj/Pend Actuals])</f>
        <v>234874.66999999998</v>
      </c>
      <c r="T3" s="11">
        <f>SUBTOTAL(109,Table1[Projected BBA])</f>
        <v>1044.1200000000272</v>
      </c>
    </row>
    <row r="4" spans="2:20" ht="66" customHeight="1" thickBot="1" x14ac:dyDescent="0.4">
      <c r="B4" s="59" t="s">
        <v>3</v>
      </c>
      <c r="C4" s="60" t="s">
        <v>4</v>
      </c>
      <c r="D4" s="60" t="s">
        <v>5</v>
      </c>
      <c r="E4" s="60" t="s">
        <v>6</v>
      </c>
      <c r="F4" s="60" t="s">
        <v>7</v>
      </c>
      <c r="G4" s="60" t="s">
        <v>8</v>
      </c>
      <c r="H4" s="60" t="s">
        <v>9</v>
      </c>
      <c r="I4" s="60" t="s">
        <v>10</v>
      </c>
      <c r="J4" s="60" t="s">
        <v>11</v>
      </c>
      <c r="K4" s="60" t="s">
        <v>12</v>
      </c>
      <c r="L4" s="63" t="s">
        <v>13</v>
      </c>
      <c r="M4" s="63" t="s">
        <v>14</v>
      </c>
      <c r="N4" s="80" t="s">
        <v>15</v>
      </c>
      <c r="O4" s="81" t="s">
        <v>16</v>
      </c>
      <c r="P4" s="81" t="s">
        <v>17</v>
      </c>
      <c r="Q4" s="81" t="s">
        <v>18</v>
      </c>
      <c r="R4" s="82" t="s">
        <v>19</v>
      </c>
      <c r="S4" s="82" t="s">
        <v>20</v>
      </c>
      <c r="T4" s="83" t="s">
        <v>21</v>
      </c>
    </row>
    <row r="5" spans="2:20" ht="15.75" customHeight="1" x14ac:dyDescent="0.35">
      <c r="B5" s="46">
        <v>1</v>
      </c>
      <c r="C5" s="47">
        <v>1189</v>
      </c>
      <c r="D5" s="47">
        <v>48500</v>
      </c>
      <c r="E5" s="48" t="s">
        <v>22</v>
      </c>
      <c r="F5" s="48" t="s">
        <v>23</v>
      </c>
      <c r="G5" s="6" t="s">
        <v>24</v>
      </c>
      <c r="H5" s="48" t="s">
        <v>25</v>
      </c>
      <c r="I5" s="49" t="s">
        <v>26</v>
      </c>
      <c r="J5" s="48" t="s">
        <v>27</v>
      </c>
      <c r="K5" s="39"/>
      <c r="L5" s="104"/>
      <c r="M5" s="102"/>
      <c r="N5" s="42"/>
      <c r="O5" s="61">
        <v>13750</v>
      </c>
      <c r="P5" s="62"/>
      <c r="Q5" s="105">
        <f>Table1[[#This Row],[Budget]]-Table1[[#This Row],[Actuals]]-Table1[[#This Row],[Encumb]]</f>
        <v>-13750</v>
      </c>
      <c r="R5" s="97"/>
      <c r="S5" s="55"/>
      <c r="T5" s="106">
        <f>Table1[[#This Row],[BBA]]+Table1[[#This Row],[Proj/Pend Budget]]-Table1[[#This Row],[Proj/Pend Actuals]]</f>
        <v>-13750</v>
      </c>
    </row>
    <row r="6" spans="2:20" ht="15" customHeight="1" x14ac:dyDescent="0.35">
      <c r="B6" s="5">
        <v>1</v>
      </c>
      <c r="C6" s="5">
        <v>1189</v>
      </c>
      <c r="D6" s="5">
        <v>48500</v>
      </c>
      <c r="E6" s="6" t="s">
        <v>22</v>
      </c>
      <c r="F6" s="6" t="s">
        <v>23</v>
      </c>
      <c r="G6" s="6" t="s">
        <v>24</v>
      </c>
      <c r="H6" s="48" t="s">
        <v>25</v>
      </c>
      <c r="I6" s="37" t="s">
        <v>28</v>
      </c>
      <c r="J6" s="48" t="s">
        <v>27</v>
      </c>
      <c r="K6" s="6"/>
      <c r="L6" s="102"/>
      <c r="M6" s="102"/>
      <c r="N6" s="42"/>
      <c r="O6" s="61">
        <v>1500</v>
      </c>
      <c r="P6" s="42"/>
      <c r="Q6" s="105">
        <f>Table1[[#This Row],[Budget]]-Table1[[#This Row],[Actuals]]-Table1[[#This Row],[Encumb]]</f>
        <v>-1500</v>
      </c>
      <c r="R6" s="44"/>
      <c r="S6" s="44"/>
      <c r="T6" s="106">
        <f>Table1[[#This Row],[BBA]]+Table1[[#This Row],[Proj/Pend Budget]]-Table1[[#This Row],[Proj/Pend Actuals]]</f>
        <v>-1500</v>
      </c>
    </row>
    <row r="7" spans="2:20" ht="15" customHeight="1" x14ac:dyDescent="0.35">
      <c r="B7" s="5">
        <v>1</v>
      </c>
      <c r="C7" s="5">
        <v>1189</v>
      </c>
      <c r="D7" s="5">
        <v>48500</v>
      </c>
      <c r="E7" s="6" t="s">
        <v>29</v>
      </c>
      <c r="F7" s="6" t="s">
        <v>23</v>
      </c>
      <c r="G7" s="6" t="s">
        <v>24</v>
      </c>
      <c r="H7" s="6" t="s">
        <v>30</v>
      </c>
      <c r="I7" s="37" t="s">
        <v>26</v>
      </c>
      <c r="J7" s="6" t="s">
        <v>31</v>
      </c>
      <c r="K7" s="6"/>
      <c r="L7" s="102"/>
      <c r="M7" s="102"/>
      <c r="N7" s="42"/>
      <c r="O7" s="42">
        <v>6667</v>
      </c>
      <c r="P7" s="42"/>
      <c r="Q7" s="105">
        <f>Table1[[#This Row],[Budget]]-Table1[[#This Row],[Actuals]]-Table1[[#This Row],[Encumb]]</f>
        <v>-6667</v>
      </c>
      <c r="R7" s="44"/>
      <c r="S7" s="44"/>
      <c r="T7" s="106">
        <f>Table1[[#This Row],[BBA]]+Table1[[#This Row],[Proj/Pend Budget]]-Table1[[#This Row],[Proj/Pend Actuals]]</f>
        <v>-6667</v>
      </c>
    </row>
    <row r="8" spans="2:20" ht="15" customHeight="1" x14ac:dyDescent="0.35">
      <c r="B8" s="5">
        <v>1</v>
      </c>
      <c r="C8" s="5">
        <v>1189</v>
      </c>
      <c r="D8" s="5">
        <v>48500</v>
      </c>
      <c r="E8" s="6" t="s">
        <v>29</v>
      </c>
      <c r="F8" s="6" t="s">
        <v>23</v>
      </c>
      <c r="G8" s="6" t="s">
        <v>24</v>
      </c>
      <c r="H8" s="6" t="s">
        <v>32</v>
      </c>
      <c r="I8" s="37" t="s">
        <v>33</v>
      </c>
      <c r="J8" s="6" t="s">
        <v>34</v>
      </c>
      <c r="K8" s="6"/>
      <c r="L8" s="102"/>
      <c r="M8" s="102"/>
      <c r="N8" s="42">
        <v>56136</v>
      </c>
      <c r="O8" s="42"/>
      <c r="P8" s="42"/>
      <c r="Q8" s="105">
        <f>Table1[[#This Row],[Budget]]-Table1[[#This Row],[Actuals]]-Table1[[#This Row],[Encumb]]</f>
        <v>56136</v>
      </c>
      <c r="R8" s="44"/>
      <c r="S8" s="44"/>
      <c r="T8" s="106">
        <f>Table1[[#This Row],[BBA]]+Table1[[#This Row],[Proj/Pend Budget]]-Table1[[#This Row],[Proj/Pend Actuals]]</f>
        <v>56136</v>
      </c>
    </row>
    <row r="9" spans="2:20" ht="15" customHeight="1" x14ac:dyDescent="0.35">
      <c r="B9" s="5">
        <v>1</v>
      </c>
      <c r="C9" s="5">
        <v>1189</v>
      </c>
      <c r="D9" s="5">
        <v>48500</v>
      </c>
      <c r="E9" s="6" t="s">
        <v>29</v>
      </c>
      <c r="F9" s="6" t="s">
        <v>23</v>
      </c>
      <c r="G9" s="6" t="s">
        <v>24</v>
      </c>
      <c r="H9" s="6" t="s">
        <v>32</v>
      </c>
      <c r="I9" s="37" t="s">
        <v>26</v>
      </c>
      <c r="J9" s="6" t="s">
        <v>34</v>
      </c>
      <c r="K9" s="6"/>
      <c r="L9" s="102"/>
      <c r="M9" s="102"/>
      <c r="N9" s="42"/>
      <c r="O9" s="42">
        <v>4678</v>
      </c>
      <c r="P9" s="42"/>
      <c r="Q9" s="105">
        <f>Table1[[#This Row],[Budget]]-Table1[[#This Row],[Actuals]]-Table1[[#This Row],[Encumb]]</f>
        <v>-4678</v>
      </c>
      <c r="R9" s="44"/>
      <c r="S9" s="44"/>
      <c r="T9" s="106">
        <f>Table1[[#This Row],[BBA]]+Table1[[#This Row],[Proj/Pend Budget]]-Table1[[#This Row],[Proj/Pend Actuals]]</f>
        <v>-4678</v>
      </c>
    </row>
    <row r="10" spans="2:20" ht="15" customHeight="1" x14ac:dyDescent="0.35">
      <c r="B10" s="5">
        <v>1</v>
      </c>
      <c r="C10" s="5">
        <v>1189</v>
      </c>
      <c r="D10" s="5">
        <v>48500</v>
      </c>
      <c r="E10" s="6" t="s">
        <v>29</v>
      </c>
      <c r="F10" s="6" t="s">
        <v>23</v>
      </c>
      <c r="G10" s="6" t="s">
        <v>24</v>
      </c>
      <c r="H10" s="6" t="s">
        <v>35</v>
      </c>
      <c r="I10" s="37" t="s">
        <v>33</v>
      </c>
      <c r="J10" s="6" t="s">
        <v>36</v>
      </c>
      <c r="K10" s="6"/>
      <c r="L10" s="102"/>
      <c r="M10" s="102"/>
      <c r="N10" s="42">
        <v>48004</v>
      </c>
      <c r="O10" s="42"/>
      <c r="P10" s="42"/>
      <c r="Q10" s="105">
        <f>Table1[[#This Row],[Budget]]-Table1[[#This Row],[Actuals]]-Table1[[#This Row],[Encumb]]</f>
        <v>48004</v>
      </c>
      <c r="R10" s="44"/>
      <c r="S10" s="44"/>
      <c r="T10" s="106">
        <f>Table1[[#This Row],[BBA]]+Table1[[#This Row],[Proj/Pend Budget]]-Table1[[#This Row],[Proj/Pend Actuals]]</f>
        <v>48004</v>
      </c>
    </row>
    <row r="11" spans="2:20" ht="15" customHeight="1" x14ac:dyDescent="0.35">
      <c r="B11" s="5">
        <v>1</v>
      </c>
      <c r="C11" s="5">
        <v>1189</v>
      </c>
      <c r="D11" s="5">
        <v>48500</v>
      </c>
      <c r="E11" s="6" t="s">
        <v>29</v>
      </c>
      <c r="F11" s="6" t="s">
        <v>23</v>
      </c>
      <c r="G11" s="6" t="s">
        <v>24</v>
      </c>
      <c r="H11" s="6" t="s">
        <v>35</v>
      </c>
      <c r="I11" s="37" t="s">
        <v>37</v>
      </c>
      <c r="J11" s="6" t="s">
        <v>36</v>
      </c>
      <c r="K11" s="6"/>
      <c r="L11" s="102"/>
      <c r="M11" s="102"/>
      <c r="N11" s="42">
        <v>2000</v>
      </c>
      <c r="O11" s="42"/>
      <c r="P11" s="42"/>
      <c r="Q11" s="105">
        <f>Table1[[#This Row],[Budget]]-Table1[[#This Row],[Actuals]]-Table1[[#This Row],[Encumb]]</f>
        <v>2000</v>
      </c>
      <c r="R11" s="44"/>
      <c r="S11" s="44"/>
      <c r="T11" s="106">
        <f>Table1[[#This Row],[BBA]]+Table1[[#This Row],[Proj/Pend Budget]]-Table1[[#This Row],[Proj/Pend Actuals]]</f>
        <v>2000</v>
      </c>
    </row>
    <row r="12" spans="2:20" ht="15" customHeight="1" x14ac:dyDescent="0.35">
      <c r="B12" s="5">
        <v>1</v>
      </c>
      <c r="C12" s="5">
        <v>1189</v>
      </c>
      <c r="D12" s="5">
        <v>48500</v>
      </c>
      <c r="E12" s="6" t="s">
        <v>29</v>
      </c>
      <c r="F12" s="6" t="s">
        <v>23</v>
      </c>
      <c r="G12" s="6" t="s">
        <v>24</v>
      </c>
      <c r="H12" s="6" t="s">
        <v>35</v>
      </c>
      <c r="I12" s="37" t="s">
        <v>26</v>
      </c>
      <c r="J12" s="6" t="s">
        <v>36</v>
      </c>
      <c r="K12" s="6"/>
      <c r="L12" s="102"/>
      <c r="M12" s="102"/>
      <c r="N12" s="42"/>
      <c r="O12" s="42">
        <v>4167</v>
      </c>
      <c r="P12" s="42"/>
      <c r="Q12" s="105">
        <f>Table1[[#This Row],[Budget]]-Table1[[#This Row],[Actuals]]-Table1[[#This Row],[Encumb]]</f>
        <v>-4167</v>
      </c>
      <c r="R12" s="44"/>
      <c r="S12" s="44"/>
      <c r="T12" s="106">
        <f>Table1[[#This Row],[BBA]]+Table1[[#This Row],[Proj/Pend Budget]]-Table1[[#This Row],[Proj/Pend Actuals]]</f>
        <v>-4167</v>
      </c>
    </row>
    <row r="13" spans="2:20" ht="15" customHeight="1" x14ac:dyDescent="0.35">
      <c r="B13" s="5">
        <v>1</v>
      </c>
      <c r="C13" s="5">
        <v>1189</v>
      </c>
      <c r="D13" s="5">
        <v>48500</v>
      </c>
      <c r="E13" s="6" t="s">
        <v>29</v>
      </c>
      <c r="F13" s="6" t="s">
        <v>23</v>
      </c>
      <c r="G13" s="6" t="s">
        <v>24</v>
      </c>
      <c r="H13" s="6" t="s">
        <v>38</v>
      </c>
      <c r="I13" s="37" t="s">
        <v>33</v>
      </c>
      <c r="J13" s="6" t="s">
        <v>39</v>
      </c>
      <c r="K13" s="6"/>
      <c r="L13" s="102"/>
      <c r="M13" s="102"/>
      <c r="N13" s="42">
        <v>52224</v>
      </c>
      <c r="O13" s="42"/>
      <c r="P13" s="42"/>
      <c r="Q13" s="105">
        <f>Table1[[#This Row],[Budget]]-Table1[[#This Row],[Actuals]]-Table1[[#This Row],[Encumb]]</f>
        <v>52224</v>
      </c>
      <c r="R13" s="44"/>
      <c r="S13" s="44"/>
      <c r="T13" s="106">
        <f>Table1[[#This Row],[BBA]]+Table1[[#This Row],[Proj/Pend Budget]]-Table1[[#This Row],[Proj/Pend Actuals]]</f>
        <v>52224</v>
      </c>
    </row>
    <row r="14" spans="2:20" ht="15" customHeight="1" x14ac:dyDescent="0.35">
      <c r="B14" s="5">
        <v>1</v>
      </c>
      <c r="C14" s="5">
        <v>1189</v>
      </c>
      <c r="D14" s="5">
        <v>48500</v>
      </c>
      <c r="E14" s="6" t="s">
        <v>29</v>
      </c>
      <c r="F14" s="6" t="s">
        <v>23</v>
      </c>
      <c r="G14" s="6" t="s">
        <v>24</v>
      </c>
      <c r="H14" s="6" t="s">
        <v>38</v>
      </c>
      <c r="I14" s="37" t="s">
        <v>40</v>
      </c>
      <c r="J14" s="6" t="s">
        <v>39</v>
      </c>
      <c r="K14" s="6"/>
      <c r="L14" s="102"/>
      <c r="M14" s="102"/>
      <c r="N14" s="42">
        <v>1572</v>
      </c>
      <c r="O14" s="42"/>
      <c r="P14" s="42"/>
      <c r="Q14" s="105">
        <f>Table1[[#This Row],[Budget]]-Table1[[#This Row],[Actuals]]-Table1[[#This Row],[Encumb]]</f>
        <v>1572</v>
      </c>
      <c r="R14" s="44"/>
      <c r="S14" s="44"/>
      <c r="T14" s="106">
        <f>Table1[[#This Row],[BBA]]+Table1[[#This Row],[Proj/Pend Budget]]-Table1[[#This Row],[Proj/Pend Actuals]]</f>
        <v>1572</v>
      </c>
    </row>
    <row r="15" spans="2:20" ht="15" customHeight="1" x14ac:dyDescent="0.35">
      <c r="B15" s="5">
        <v>1</v>
      </c>
      <c r="C15" s="5">
        <v>1189</v>
      </c>
      <c r="D15" s="5">
        <v>48500</v>
      </c>
      <c r="E15" s="6" t="s">
        <v>29</v>
      </c>
      <c r="F15" s="6" t="s">
        <v>23</v>
      </c>
      <c r="G15" s="6" t="s">
        <v>24</v>
      </c>
      <c r="H15" s="6" t="s">
        <v>38</v>
      </c>
      <c r="I15" s="37" t="s">
        <v>26</v>
      </c>
      <c r="J15" s="6" t="s">
        <v>39</v>
      </c>
      <c r="K15" s="6"/>
      <c r="L15" s="102"/>
      <c r="M15" s="102"/>
      <c r="N15" s="42"/>
      <c r="O15" s="42">
        <v>4483</v>
      </c>
      <c r="P15" s="42"/>
      <c r="Q15" s="105">
        <f>Table1[[#This Row],[Budget]]-Table1[[#This Row],[Actuals]]-Table1[[#This Row],[Encumb]]</f>
        <v>-4483</v>
      </c>
      <c r="R15" s="44"/>
      <c r="S15" s="44"/>
      <c r="T15" s="106">
        <f>Table1[[#This Row],[BBA]]+Table1[[#This Row],[Proj/Pend Budget]]-Table1[[#This Row],[Proj/Pend Actuals]]</f>
        <v>-4483</v>
      </c>
    </row>
    <row r="16" spans="2:20" s="1" customFormat="1" ht="15" customHeight="1" x14ac:dyDescent="0.35">
      <c r="B16" s="5">
        <v>1</v>
      </c>
      <c r="C16" s="5">
        <v>1189</v>
      </c>
      <c r="D16" s="5">
        <v>48500</v>
      </c>
      <c r="E16" s="6" t="s">
        <v>41</v>
      </c>
      <c r="F16" s="6" t="s">
        <v>23</v>
      </c>
      <c r="G16" s="6" t="s">
        <v>24</v>
      </c>
      <c r="H16" s="6" t="s">
        <v>42</v>
      </c>
      <c r="I16" s="37" t="s">
        <v>33</v>
      </c>
      <c r="J16" s="6" t="s">
        <v>43</v>
      </c>
      <c r="K16" s="6"/>
      <c r="L16" s="102"/>
      <c r="M16" s="102"/>
      <c r="N16" s="42">
        <v>6000</v>
      </c>
      <c r="O16" s="42"/>
      <c r="P16" s="42"/>
      <c r="Q16" s="105">
        <f>Table1[[#This Row],[Budget]]-Table1[[#This Row],[Actuals]]-Table1[[#This Row],[Encumb]]</f>
        <v>6000</v>
      </c>
      <c r="R16" s="44"/>
      <c r="S16" s="44"/>
      <c r="T16" s="106">
        <f>Table1[[#This Row],[BBA]]+Table1[[#This Row],[Proj/Pend Budget]]-Table1[[#This Row],[Proj/Pend Actuals]]</f>
        <v>6000</v>
      </c>
    </row>
    <row r="17" spans="2:21" s="1" customFormat="1" ht="15" customHeight="1" x14ac:dyDescent="0.35">
      <c r="B17" s="5">
        <v>1</v>
      </c>
      <c r="C17" s="5">
        <v>1189</v>
      </c>
      <c r="D17" s="5">
        <v>48500</v>
      </c>
      <c r="E17" s="6" t="s">
        <v>44</v>
      </c>
      <c r="F17" s="6" t="s">
        <v>45</v>
      </c>
      <c r="G17" s="6" t="s">
        <v>31</v>
      </c>
      <c r="H17" s="6" t="s">
        <v>30</v>
      </c>
      <c r="I17" s="37" t="s">
        <v>33</v>
      </c>
      <c r="J17" s="6" t="s">
        <v>31</v>
      </c>
      <c r="K17" s="6"/>
      <c r="L17" s="102"/>
      <c r="M17" s="102"/>
      <c r="N17" s="42">
        <v>3000</v>
      </c>
      <c r="O17" s="42"/>
      <c r="P17" s="42"/>
      <c r="Q17" s="105">
        <f>Table1[[#This Row],[Budget]]-Table1[[#This Row],[Actuals]]-Table1[[#This Row],[Encumb]]</f>
        <v>3000</v>
      </c>
      <c r="R17" s="44"/>
      <c r="S17" s="44"/>
      <c r="T17" s="106">
        <f>Table1[[#This Row],[BBA]]+Table1[[#This Row],[Proj/Pend Budget]]-Table1[[#This Row],[Proj/Pend Actuals]]</f>
        <v>3000</v>
      </c>
    </row>
    <row r="18" spans="2:21" ht="15" customHeight="1" x14ac:dyDescent="0.35">
      <c r="B18" s="5">
        <v>1</v>
      </c>
      <c r="C18" s="5">
        <v>1189</v>
      </c>
      <c r="D18" s="5">
        <v>48500</v>
      </c>
      <c r="E18" s="6" t="s">
        <v>44</v>
      </c>
      <c r="F18" s="6" t="s">
        <v>45</v>
      </c>
      <c r="G18" s="6" t="s">
        <v>34</v>
      </c>
      <c r="H18" s="6" t="s">
        <v>32</v>
      </c>
      <c r="I18" s="37" t="s">
        <v>33</v>
      </c>
      <c r="J18" s="6" t="s">
        <v>34</v>
      </c>
      <c r="K18" s="6"/>
      <c r="L18" s="102"/>
      <c r="M18" s="102"/>
      <c r="N18" s="42">
        <v>3000</v>
      </c>
      <c r="O18" s="42"/>
      <c r="P18" s="42"/>
      <c r="Q18" s="105">
        <f>Table1[[#This Row],[Budget]]-Table1[[#This Row],[Actuals]]-Table1[[#This Row],[Encumb]]</f>
        <v>3000</v>
      </c>
      <c r="R18" s="44"/>
      <c r="S18" s="44"/>
      <c r="T18" s="106">
        <f>Table1[[#This Row],[BBA]]+Table1[[#This Row],[Proj/Pend Budget]]-Table1[[#This Row],[Proj/Pend Actuals]]</f>
        <v>3000</v>
      </c>
      <c r="U18" s="40"/>
    </row>
    <row r="19" spans="2:21" ht="15" customHeight="1" x14ac:dyDescent="0.35">
      <c r="B19" s="5">
        <v>1</v>
      </c>
      <c r="C19" s="5">
        <v>1189</v>
      </c>
      <c r="D19" s="5">
        <v>48500</v>
      </c>
      <c r="E19" s="6" t="s">
        <v>46</v>
      </c>
      <c r="F19" s="6" t="s">
        <v>45</v>
      </c>
      <c r="G19" s="6" t="s">
        <v>36</v>
      </c>
      <c r="H19" s="6" t="s">
        <v>35</v>
      </c>
      <c r="I19" s="37" t="s">
        <v>33</v>
      </c>
      <c r="J19" s="6" t="s">
        <v>36</v>
      </c>
      <c r="K19" s="6"/>
      <c r="L19" s="102"/>
      <c r="M19" s="102"/>
      <c r="N19" s="42">
        <v>3000</v>
      </c>
      <c r="O19" s="42"/>
      <c r="P19" s="42"/>
      <c r="Q19" s="105">
        <f>Table1[[#This Row],[Budget]]-Table1[[#This Row],[Actuals]]-Table1[[#This Row],[Encumb]]</f>
        <v>3000</v>
      </c>
      <c r="R19" s="44"/>
      <c r="S19" s="44"/>
      <c r="T19" s="106">
        <f>Table1[[#This Row],[BBA]]+Table1[[#This Row],[Proj/Pend Budget]]-Table1[[#This Row],[Proj/Pend Actuals]]</f>
        <v>3000</v>
      </c>
      <c r="U19" s="40"/>
    </row>
    <row r="20" spans="2:21" ht="15" customHeight="1" x14ac:dyDescent="0.35">
      <c r="B20" s="5">
        <v>1</v>
      </c>
      <c r="C20" s="5">
        <v>1189</v>
      </c>
      <c r="D20" s="5">
        <v>48500</v>
      </c>
      <c r="E20" s="6" t="s">
        <v>44</v>
      </c>
      <c r="F20" s="6" t="s">
        <v>45</v>
      </c>
      <c r="G20" s="6" t="s">
        <v>39</v>
      </c>
      <c r="H20" s="6" t="s">
        <v>38</v>
      </c>
      <c r="I20" s="37" t="s">
        <v>33</v>
      </c>
      <c r="J20" s="6" t="s">
        <v>39</v>
      </c>
      <c r="K20" s="6"/>
      <c r="L20" s="102"/>
      <c r="M20" s="102"/>
      <c r="N20" s="42">
        <v>3000</v>
      </c>
      <c r="O20" s="42"/>
      <c r="P20" s="42"/>
      <c r="Q20" s="105">
        <f>Table1[[#This Row],[Budget]]-Table1[[#This Row],[Actuals]]-Table1[[#This Row],[Encumb]]</f>
        <v>3000</v>
      </c>
      <c r="R20" s="44"/>
      <c r="S20" s="44"/>
      <c r="T20" s="106">
        <f>Table1[[#This Row],[BBA]]+Table1[[#This Row],[Proj/Pend Budget]]-Table1[[#This Row],[Proj/Pend Actuals]]</f>
        <v>3000</v>
      </c>
      <c r="U20" s="40"/>
    </row>
    <row r="21" spans="2:21" ht="15" customHeight="1" x14ac:dyDescent="0.35">
      <c r="B21" s="5">
        <v>1</v>
      </c>
      <c r="C21" s="5">
        <v>1189</v>
      </c>
      <c r="D21" s="5">
        <v>48500</v>
      </c>
      <c r="E21" s="6" t="s">
        <v>44</v>
      </c>
      <c r="F21" s="6" t="s">
        <v>45</v>
      </c>
      <c r="G21" s="48" t="s">
        <v>27</v>
      </c>
      <c r="H21" s="48" t="s">
        <v>25</v>
      </c>
      <c r="I21" s="37" t="s">
        <v>33</v>
      </c>
      <c r="J21" s="48" t="s">
        <v>27</v>
      </c>
      <c r="K21" s="6"/>
      <c r="L21" s="102"/>
      <c r="M21" s="102"/>
      <c r="N21" s="42">
        <v>10500</v>
      </c>
      <c r="O21" s="42"/>
      <c r="P21" s="42"/>
      <c r="Q21" s="105">
        <f>Table1[[#This Row],[Budget]]-Table1[[#This Row],[Actuals]]-Table1[[#This Row],[Encumb]]</f>
        <v>10500</v>
      </c>
      <c r="R21" s="44"/>
      <c r="S21" s="44"/>
      <c r="T21" s="106">
        <f>Table1[[#This Row],[BBA]]+Table1[[#This Row],[Proj/Pend Budget]]-Table1[[#This Row],[Proj/Pend Actuals]]</f>
        <v>10500</v>
      </c>
      <c r="U21" s="40"/>
    </row>
    <row r="22" spans="2:21" ht="15" customHeight="1" x14ac:dyDescent="0.35">
      <c r="B22" s="5">
        <v>1</v>
      </c>
      <c r="C22" s="5">
        <v>1189</v>
      </c>
      <c r="D22" s="5">
        <v>48500</v>
      </c>
      <c r="E22" s="6" t="s">
        <v>47</v>
      </c>
      <c r="F22" s="6" t="s">
        <v>48</v>
      </c>
      <c r="G22" s="6" t="s">
        <v>24</v>
      </c>
      <c r="H22" s="6" t="s">
        <v>49</v>
      </c>
      <c r="I22" s="37" t="s">
        <v>50</v>
      </c>
      <c r="J22" s="6" t="s">
        <v>51</v>
      </c>
      <c r="K22" s="6"/>
      <c r="L22" s="102"/>
      <c r="M22" s="102"/>
      <c r="N22" s="42">
        <v>3000</v>
      </c>
      <c r="O22" s="42"/>
      <c r="P22" s="42"/>
      <c r="Q22" s="105">
        <f>Table1[[#This Row],[Budget]]-Table1[[#This Row],[Actuals]]-Table1[[#This Row],[Encumb]]</f>
        <v>3000</v>
      </c>
      <c r="R22" s="44"/>
      <c r="S22" s="44"/>
      <c r="T22" s="106">
        <f>Table1[[#This Row],[BBA]]+Table1[[#This Row],[Proj/Pend Budget]]-Table1[[#This Row],[Proj/Pend Actuals]]</f>
        <v>3000</v>
      </c>
      <c r="U22" s="40"/>
    </row>
    <row r="23" spans="2:21" ht="15" customHeight="1" x14ac:dyDescent="0.35">
      <c r="B23" s="5">
        <v>1</v>
      </c>
      <c r="C23" s="5">
        <v>1189</v>
      </c>
      <c r="D23" s="5">
        <v>48500</v>
      </c>
      <c r="E23" s="6" t="s">
        <v>52</v>
      </c>
      <c r="F23" s="6" t="s">
        <v>48</v>
      </c>
      <c r="G23" s="6" t="s">
        <v>24</v>
      </c>
      <c r="H23" s="6" t="s">
        <v>49</v>
      </c>
      <c r="I23" s="37" t="s">
        <v>53</v>
      </c>
      <c r="J23" s="6" t="s">
        <v>54</v>
      </c>
      <c r="K23" s="6"/>
      <c r="L23" s="102"/>
      <c r="M23" s="102"/>
      <c r="N23" s="42">
        <v>7945</v>
      </c>
      <c r="O23" s="42"/>
      <c r="P23" s="42"/>
      <c r="Q23" s="105">
        <f>Table1[[#This Row],[Budget]]-Table1[[#This Row],[Actuals]]-Table1[[#This Row],[Encumb]]</f>
        <v>7945</v>
      </c>
      <c r="R23" s="44"/>
      <c r="S23" s="44"/>
      <c r="T23" s="106">
        <f>Table1[[#This Row],[BBA]]+Table1[[#This Row],[Proj/Pend Budget]]-Table1[[#This Row],[Proj/Pend Actuals]]</f>
        <v>7945</v>
      </c>
      <c r="U23" s="40"/>
    </row>
    <row r="24" spans="2:21" ht="15" customHeight="1" x14ac:dyDescent="0.35">
      <c r="B24" s="5">
        <v>1</v>
      </c>
      <c r="C24" s="5">
        <v>1189</v>
      </c>
      <c r="D24" s="5">
        <v>48500</v>
      </c>
      <c r="E24" s="6" t="s">
        <v>55</v>
      </c>
      <c r="F24" s="6" t="s">
        <v>48</v>
      </c>
      <c r="G24" s="6" t="s">
        <v>24</v>
      </c>
      <c r="H24" s="6" t="s">
        <v>49</v>
      </c>
      <c r="I24" s="37" t="s">
        <v>56</v>
      </c>
      <c r="J24" s="6" t="s">
        <v>57</v>
      </c>
      <c r="K24" s="6"/>
      <c r="L24" s="102"/>
      <c r="M24" s="102"/>
      <c r="N24" s="42">
        <v>2855</v>
      </c>
      <c r="O24" s="42"/>
      <c r="P24" s="42"/>
      <c r="Q24" s="105">
        <f>Table1[[#This Row],[Budget]]-Table1[[#This Row],[Actuals]]-Table1[[#This Row],[Encumb]]</f>
        <v>2855</v>
      </c>
      <c r="R24" s="44"/>
      <c r="S24" s="44"/>
      <c r="T24" s="106">
        <f>Table1[[#This Row],[BBA]]+Table1[[#This Row],[Proj/Pend Budget]]-Table1[[#This Row],[Proj/Pend Actuals]]</f>
        <v>2855</v>
      </c>
      <c r="U24" s="40"/>
    </row>
    <row r="25" spans="2:21" x14ac:dyDescent="0.35">
      <c r="B25" s="5">
        <v>1</v>
      </c>
      <c r="C25" s="5">
        <v>1189</v>
      </c>
      <c r="D25" s="5">
        <v>48500</v>
      </c>
      <c r="E25" s="6" t="s">
        <v>44</v>
      </c>
      <c r="F25" s="6" t="s">
        <v>48</v>
      </c>
      <c r="G25" s="6" t="s">
        <v>24</v>
      </c>
      <c r="H25" s="6" t="s">
        <v>58</v>
      </c>
      <c r="I25" s="37" t="s">
        <v>59</v>
      </c>
      <c r="J25" s="6" t="s">
        <v>45</v>
      </c>
      <c r="K25" s="6"/>
      <c r="L25" s="102"/>
      <c r="M25" s="102"/>
      <c r="N25" s="42"/>
      <c r="O25" s="42">
        <v>-900</v>
      </c>
      <c r="P25" s="42">
        <v>300</v>
      </c>
      <c r="Q25" s="105">
        <f>Table1[[#This Row],[Budget]]-Table1[[#This Row],[Actuals]]-Table1[[#This Row],[Encumb]]</f>
        <v>600</v>
      </c>
      <c r="R25" s="44"/>
      <c r="S25" s="44"/>
      <c r="T25" s="106">
        <f>Table1[[#This Row],[BBA]]+Table1[[#This Row],[Proj/Pend Budget]]-Table1[[#This Row],[Proj/Pend Actuals]]</f>
        <v>600</v>
      </c>
      <c r="U25" s="40"/>
    </row>
    <row r="26" spans="2:21" ht="15" customHeight="1" x14ac:dyDescent="0.35">
      <c r="B26" s="5">
        <v>1</v>
      </c>
      <c r="C26" s="5">
        <v>1189</v>
      </c>
      <c r="D26" s="5">
        <v>48500</v>
      </c>
      <c r="E26" s="6" t="s">
        <v>60</v>
      </c>
      <c r="F26" s="6" t="s">
        <v>48</v>
      </c>
      <c r="G26" s="6" t="s">
        <v>24</v>
      </c>
      <c r="H26" s="6" t="s">
        <v>49</v>
      </c>
      <c r="I26" s="37" t="s">
        <v>61</v>
      </c>
      <c r="J26" s="6" t="s">
        <v>62</v>
      </c>
      <c r="K26" s="6"/>
      <c r="L26" s="102"/>
      <c r="M26" s="102"/>
      <c r="N26" s="42">
        <v>3928</v>
      </c>
      <c r="O26" s="42"/>
      <c r="P26" s="42"/>
      <c r="Q26" s="105">
        <f>Table1[[#This Row],[Budget]]-Table1[[#This Row],[Actuals]]-Table1[[#This Row],[Encumb]]</f>
        <v>3928</v>
      </c>
      <c r="R26" s="44"/>
      <c r="S26" s="44"/>
      <c r="T26" s="106">
        <f>Table1[[#This Row],[BBA]]+Table1[[#This Row],[Proj/Pend Budget]]-Table1[[#This Row],[Proj/Pend Actuals]]</f>
        <v>3928</v>
      </c>
      <c r="U26" s="40"/>
    </row>
    <row r="27" spans="2:21" ht="15" customHeight="1" x14ac:dyDescent="0.35">
      <c r="B27" s="5">
        <v>1</v>
      </c>
      <c r="C27" s="5">
        <v>1189</v>
      </c>
      <c r="D27" s="5">
        <v>48500</v>
      </c>
      <c r="E27" s="6" t="s">
        <v>55</v>
      </c>
      <c r="F27" s="6" t="s">
        <v>48</v>
      </c>
      <c r="G27" s="6" t="s">
        <v>24</v>
      </c>
      <c r="H27" s="6" t="s">
        <v>49</v>
      </c>
      <c r="I27" s="37" t="s">
        <v>63</v>
      </c>
      <c r="J27" s="6" t="s">
        <v>57</v>
      </c>
      <c r="K27" s="6"/>
      <c r="L27" s="102"/>
      <c r="M27" s="102"/>
      <c r="N27" s="42">
        <v>3000</v>
      </c>
      <c r="O27" s="42"/>
      <c r="P27" s="42"/>
      <c r="Q27" s="105">
        <f>Table1[[#This Row],[Budget]]-Table1[[#This Row],[Actuals]]-Table1[[#This Row],[Encumb]]</f>
        <v>3000</v>
      </c>
      <c r="R27" s="44"/>
      <c r="S27" s="44"/>
      <c r="T27" s="106">
        <f>Table1[[#This Row],[BBA]]+Table1[[#This Row],[Proj/Pend Budget]]-Table1[[#This Row],[Proj/Pend Actuals]]</f>
        <v>3000</v>
      </c>
      <c r="U27" s="40"/>
    </row>
    <row r="28" spans="2:21" ht="15" customHeight="1" x14ac:dyDescent="0.35">
      <c r="B28" s="5">
        <v>1</v>
      </c>
      <c r="C28" s="5">
        <v>1189</v>
      </c>
      <c r="D28" s="5">
        <v>48500</v>
      </c>
      <c r="E28" s="6" t="s">
        <v>64</v>
      </c>
      <c r="F28" s="6" t="s">
        <v>48</v>
      </c>
      <c r="G28" s="6" t="s">
        <v>24</v>
      </c>
      <c r="H28" s="6" t="s">
        <v>49</v>
      </c>
      <c r="I28" s="37" t="s">
        <v>65</v>
      </c>
      <c r="J28" s="6" t="s">
        <v>66</v>
      </c>
      <c r="K28" s="6"/>
      <c r="L28" s="102"/>
      <c r="M28" s="102"/>
      <c r="N28" s="42">
        <v>1650</v>
      </c>
      <c r="O28" s="42"/>
      <c r="P28" s="42"/>
      <c r="Q28" s="105">
        <f>Table1[[#This Row],[Budget]]-Table1[[#This Row],[Actuals]]-Table1[[#This Row],[Encumb]]</f>
        <v>1650</v>
      </c>
      <c r="R28" s="44"/>
      <c r="S28" s="44"/>
      <c r="T28" s="106">
        <f>Table1[[#This Row],[BBA]]+Table1[[#This Row],[Proj/Pend Budget]]-Table1[[#This Row],[Proj/Pend Actuals]]</f>
        <v>1650</v>
      </c>
      <c r="U28" s="40"/>
    </row>
    <row r="29" spans="2:21" ht="15" customHeight="1" x14ac:dyDescent="0.35">
      <c r="B29" s="5">
        <v>1</v>
      </c>
      <c r="C29" s="5">
        <v>1189</v>
      </c>
      <c r="D29" s="5">
        <v>48500</v>
      </c>
      <c r="E29" s="6" t="s">
        <v>44</v>
      </c>
      <c r="F29" s="6" t="s">
        <v>48</v>
      </c>
      <c r="G29" s="6" t="s">
        <v>24</v>
      </c>
      <c r="H29" s="6" t="s">
        <v>49</v>
      </c>
      <c r="I29" s="37" t="s">
        <v>67</v>
      </c>
      <c r="J29" s="6" t="s">
        <v>45</v>
      </c>
      <c r="K29" s="6"/>
      <c r="L29" s="102"/>
      <c r="M29" s="102"/>
      <c r="N29" s="42">
        <v>850</v>
      </c>
      <c r="O29" s="42"/>
      <c r="P29" s="42"/>
      <c r="Q29" s="105">
        <f>Table1[[#This Row],[Budget]]-Table1[[#This Row],[Actuals]]-Table1[[#This Row],[Encumb]]</f>
        <v>850</v>
      </c>
      <c r="R29" s="44"/>
      <c r="S29" s="44"/>
      <c r="T29" s="106">
        <f>Table1[[#This Row],[BBA]]+Table1[[#This Row],[Proj/Pend Budget]]-Table1[[#This Row],[Proj/Pend Actuals]]</f>
        <v>850</v>
      </c>
      <c r="U29" s="40"/>
    </row>
    <row r="30" spans="2:21" ht="15" customHeight="1" x14ac:dyDescent="0.35">
      <c r="B30" s="5">
        <v>1</v>
      </c>
      <c r="C30" s="5">
        <v>1189</v>
      </c>
      <c r="D30" s="5">
        <v>48500</v>
      </c>
      <c r="E30" s="6" t="s">
        <v>68</v>
      </c>
      <c r="F30" s="6" t="s">
        <v>45</v>
      </c>
      <c r="G30" s="48" t="s">
        <v>27</v>
      </c>
      <c r="H30" s="48" t="s">
        <v>25</v>
      </c>
      <c r="I30" s="37" t="s">
        <v>69</v>
      </c>
      <c r="J30" s="48" t="s">
        <v>27</v>
      </c>
      <c r="K30" s="6"/>
      <c r="L30" s="102"/>
      <c r="M30" s="102"/>
      <c r="N30" s="42"/>
      <c r="O30" s="42">
        <v>413.96</v>
      </c>
      <c r="P30" s="42"/>
      <c r="Q30" s="105">
        <f>Table1[[#This Row],[Budget]]-Table1[[#This Row],[Actuals]]-Table1[[#This Row],[Encumb]]</f>
        <v>-413.96</v>
      </c>
      <c r="R30" s="44"/>
      <c r="S30" s="44"/>
      <c r="T30" s="106">
        <f>Table1[[#This Row],[BBA]]+Table1[[#This Row],[Proj/Pend Budget]]-Table1[[#This Row],[Proj/Pend Actuals]]</f>
        <v>-413.96</v>
      </c>
      <c r="U30" s="40"/>
    </row>
    <row r="31" spans="2:21" ht="15" customHeight="1" x14ac:dyDescent="0.35">
      <c r="B31" s="5">
        <v>1</v>
      </c>
      <c r="C31" s="5">
        <v>1189</v>
      </c>
      <c r="D31" s="5">
        <v>48500</v>
      </c>
      <c r="E31" s="6" t="s">
        <v>46</v>
      </c>
      <c r="F31" s="6" t="s">
        <v>45</v>
      </c>
      <c r="G31" s="48" t="s">
        <v>27</v>
      </c>
      <c r="H31" s="48" t="s">
        <v>25</v>
      </c>
      <c r="I31" s="37" t="s">
        <v>70</v>
      </c>
      <c r="J31" s="48" t="s">
        <v>27</v>
      </c>
      <c r="K31" s="6"/>
      <c r="L31" s="102"/>
      <c r="M31" s="102"/>
      <c r="N31" s="42"/>
      <c r="O31" s="42">
        <v>93.74</v>
      </c>
      <c r="P31" s="42"/>
      <c r="Q31" s="105">
        <f>Table1[[#This Row],[Budget]]-Table1[[#This Row],[Actuals]]-Table1[[#This Row],[Encumb]]</f>
        <v>-93.74</v>
      </c>
      <c r="R31" s="44"/>
      <c r="S31" s="44"/>
      <c r="T31" s="106">
        <f>Table1[[#This Row],[BBA]]+Table1[[#This Row],[Proj/Pend Budget]]-Table1[[#This Row],[Proj/Pend Actuals]]</f>
        <v>-93.74</v>
      </c>
      <c r="U31" s="40"/>
    </row>
    <row r="32" spans="2:21" s="1" customFormat="1" ht="15" customHeight="1" x14ac:dyDescent="0.35">
      <c r="B32" s="5">
        <v>1</v>
      </c>
      <c r="C32" s="5">
        <v>1189</v>
      </c>
      <c r="D32" s="5">
        <v>48500</v>
      </c>
      <c r="E32" s="6" t="s">
        <v>44</v>
      </c>
      <c r="F32" s="6" t="s">
        <v>45</v>
      </c>
      <c r="G32" s="48" t="s">
        <v>27</v>
      </c>
      <c r="H32" s="48" t="s">
        <v>25</v>
      </c>
      <c r="I32" s="37" t="s">
        <v>71</v>
      </c>
      <c r="J32" s="48" t="s">
        <v>27</v>
      </c>
      <c r="K32" s="6"/>
      <c r="L32" s="6"/>
      <c r="M32" s="140"/>
      <c r="N32" s="42"/>
      <c r="O32" s="42">
        <v>1349</v>
      </c>
      <c r="P32" s="42"/>
      <c r="Q32" s="105">
        <f>Table1[[#This Row],[Budget]]-Table1[[#This Row],[Actuals]]-Table1[[#This Row],[Encumb]]</f>
        <v>-1349</v>
      </c>
      <c r="R32" s="44"/>
      <c r="S32" s="44"/>
      <c r="T32" s="106">
        <f>Table1[[#This Row],[BBA]]+Table1[[#This Row],[Proj/Pend Budget]]-Table1[[#This Row],[Proj/Pend Actuals]]</f>
        <v>-1349</v>
      </c>
      <c r="U32" s="40"/>
    </row>
    <row r="33" spans="2:20" x14ac:dyDescent="0.35">
      <c r="B33" s="4">
        <v>1</v>
      </c>
      <c r="C33" s="5">
        <v>1189</v>
      </c>
      <c r="D33" s="5">
        <v>48500</v>
      </c>
      <c r="E33" s="6" t="s">
        <v>68</v>
      </c>
      <c r="F33" s="6" t="s">
        <v>45</v>
      </c>
      <c r="G33" s="6" t="s">
        <v>39</v>
      </c>
      <c r="H33" s="6" t="s">
        <v>38</v>
      </c>
      <c r="I33" s="37" t="s">
        <v>72</v>
      </c>
      <c r="J33" s="6" t="s">
        <v>39</v>
      </c>
      <c r="K33" s="7"/>
      <c r="L33" s="93"/>
      <c r="M33" s="103"/>
      <c r="N33" s="42"/>
      <c r="O33" s="42">
        <v>1319.23</v>
      </c>
      <c r="P33" s="42"/>
      <c r="Q33" s="105">
        <f>Table1[[#This Row],[Budget]]-Table1[[#This Row],[Actuals]]-Table1[[#This Row],[Encumb]]</f>
        <v>-1319.23</v>
      </c>
      <c r="R33" s="44"/>
      <c r="S33" s="44"/>
      <c r="T33" s="106">
        <f>Table1[[#This Row],[BBA]]+Table1[[#This Row],[Proj/Pend Budget]]-Table1[[#This Row],[Proj/Pend Actuals]]</f>
        <v>-1319.23</v>
      </c>
    </row>
    <row r="34" spans="2:20" x14ac:dyDescent="0.35">
      <c r="B34" s="4">
        <v>1</v>
      </c>
      <c r="C34" s="5">
        <v>1189</v>
      </c>
      <c r="D34" s="5">
        <v>48500</v>
      </c>
      <c r="E34" s="6" t="s">
        <v>73</v>
      </c>
      <c r="F34" s="6" t="s">
        <v>48</v>
      </c>
      <c r="G34" s="6" t="s">
        <v>24</v>
      </c>
      <c r="H34" s="6" t="s">
        <v>74</v>
      </c>
      <c r="I34" s="37" t="s">
        <v>59</v>
      </c>
      <c r="J34" s="6" t="s">
        <v>45</v>
      </c>
      <c r="K34" s="39"/>
      <c r="L34" s="48"/>
      <c r="M34" s="104"/>
      <c r="N34" s="42"/>
      <c r="O34" s="42">
        <v>800</v>
      </c>
      <c r="P34" s="42"/>
      <c r="Q34" s="105">
        <f>Table1[[#This Row],[Budget]]-Table1[[#This Row],[Actuals]]-Table1[[#This Row],[Encumb]]</f>
        <v>-800</v>
      </c>
      <c r="R34" s="44"/>
      <c r="S34" s="44"/>
      <c r="T34" s="106">
        <f>Table1[[#This Row],[BBA]]+Table1[[#This Row],[Proj/Pend Budget]]-Table1[[#This Row],[Proj/Pend Actuals]]</f>
        <v>-800</v>
      </c>
    </row>
    <row r="35" spans="2:20" x14ac:dyDescent="0.35">
      <c r="B35" s="4">
        <v>1</v>
      </c>
      <c r="C35" s="5">
        <v>1189</v>
      </c>
      <c r="D35" s="5">
        <v>48500</v>
      </c>
      <c r="E35" s="6" t="s">
        <v>52</v>
      </c>
      <c r="F35" s="6" t="s">
        <v>48</v>
      </c>
      <c r="G35" s="6" t="s">
        <v>24</v>
      </c>
      <c r="H35" s="6" t="s">
        <v>75</v>
      </c>
      <c r="I35" s="37" t="s">
        <v>76</v>
      </c>
      <c r="J35" s="6" t="s">
        <v>62</v>
      </c>
      <c r="K35" s="39"/>
      <c r="L35" s="48"/>
      <c r="M35" s="104"/>
      <c r="N35" s="42"/>
      <c r="O35" s="42">
        <v>100</v>
      </c>
      <c r="P35" s="42"/>
      <c r="Q35" s="105">
        <f>Table1[[#This Row],[Budget]]-Table1[[#This Row],[Actuals]]-Table1[[#This Row],[Encumb]]</f>
        <v>-100</v>
      </c>
      <c r="R35" s="44"/>
      <c r="S35" s="44"/>
      <c r="T35" s="106">
        <f>Table1[[#This Row],[BBA]]+Table1[[#This Row],[Proj/Pend Budget]]-Table1[[#This Row],[Proj/Pend Actuals]]</f>
        <v>-100</v>
      </c>
    </row>
    <row r="36" spans="2:20" x14ac:dyDescent="0.35">
      <c r="B36" s="4">
        <v>1</v>
      </c>
      <c r="C36" s="5">
        <v>1189</v>
      </c>
      <c r="D36" s="5">
        <v>48500</v>
      </c>
      <c r="E36" s="6" t="s">
        <v>46</v>
      </c>
      <c r="F36" s="6" t="s">
        <v>45</v>
      </c>
      <c r="G36" s="48" t="s">
        <v>27</v>
      </c>
      <c r="H36" s="48" t="s">
        <v>25</v>
      </c>
      <c r="I36" s="37" t="s">
        <v>70</v>
      </c>
      <c r="J36" s="48" t="s">
        <v>27</v>
      </c>
      <c r="K36" s="39"/>
      <c r="L36" s="48"/>
      <c r="M36" s="104"/>
      <c r="N36" s="42"/>
      <c r="O36" s="42">
        <v>41.42</v>
      </c>
      <c r="P36" s="42"/>
      <c r="Q36" s="105">
        <f>Table1[[#This Row],[Budget]]-Table1[[#This Row],[Actuals]]-Table1[[#This Row],[Encumb]]</f>
        <v>-41.42</v>
      </c>
      <c r="R36" s="44"/>
      <c r="S36" s="44"/>
      <c r="T36" s="106">
        <f>Table1[[#This Row],[BBA]]+Table1[[#This Row],[Proj/Pend Budget]]-Table1[[#This Row],[Proj/Pend Actuals]]</f>
        <v>-41.42</v>
      </c>
    </row>
    <row r="37" spans="2:20" x14ac:dyDescent="0.35">
      <c r="B37" s="4">
        <v>1</v>
      </c>
      <c r="C37" s="5">
        <v>1189</v>
      </c>
      <c r="D37" s="5">
        <v>48500</v>
      </c>
      <c r="E37" s="6" t="s">
        <v>52</v>
      </c>
      <c r="F37" s="6" t="s">
        <v>48</v>
      </c>
      <c r="G37" s="6" t="s">
        <v>24</v>
      </c>
      <c r="H37" s="6" t="s">
        <v>77</v>
      </c>
      <c r="I37" s="37" t="s">
        <v>78</v>
      </c>
      <c r="J37" s="6" t="s">
        <v>54</v>
      </c>
      <c r="K37" s="39"/>
      <c r="L37" s="48"/>
      <c r="M37" s="104"/>
      <c r="N37" s="42"/>
      <c r="O37" s="42">
        <v>3.09</v>
      </c>
      <c r="P37" s="42"/>
      <c r="Q37" s="105">
        <f>Table1[[#This Row],[Budget]]-Table1[[#This Row],[Actuals]]-Table1[[#This Row],[Encumb]]</f>
        <v>-3.09</v>
      </c>
      <c r="R37" s="44"/>
      <c r="S37" s="44"/>
      <c r="T37" s="106">
        <f>Table1[[#This Row],[BBA]]+Table1[[#This Row],[Proj/Pend Budget]]-Table1[[#This Row],[Proj/Pend Actuals]]</f>
        <v>-3.09</v>
      </c>
    </row>
    <row r="38" spans="2:20" x14ac:dyDescent="0.35">
      <c r="B38" s="4">
        <v>1</v>
      </c>
      <c r="C38" s="5">
        <v>1189</v>
      </c>
      <c r="D38" s="5">
        <v>48500</v>
      </c>
      <c r="E38" s="6" t="s">
        <v>52</v>
      </c>
      <c r="F38" s="6" t="s">
        <v>48</v>
      </c>
      <c r="G38" s="6" t="s">
        <v>24</v>
      </c>
      <c r="H38" s="6" t="s">
        <v>79</v>
      </c>
      <c r="I38" s="37" t="s">
        <v>54</v>
      </c>
      <c r="J38" s="6" t="s">
        <v>54</v>
      </c>
      <c r="K38" s="39"/>
      <c r="L38" s="48"/>
      <c r="M38" s="104"/>
      <c r="N38" s="42"/>
      <c r="O38" s="42">
        <v>10.99</v>
      </c>
      <c r="P38" s="42"/>
      <c r="Q38" s="105">
        <f>Table1[[#This Row],[Budget]]-Table1[[#This Row],[Actuals]]-Table1[[#This Row],[Encumb]]</f>
        <v>-10.99</v>
      </c>
      <c r="R38" s="44"/>
      <c r="S38" s="44"/>
      <c r="T38" s="106">
        <f>Table1[[#This Row],[BBA]]+Table1[[#This Row],[Proj/Pend Budget]]-Table1[[#This Row],[Proj/Pend Actuals]]</f>
        <v>-10.99</v>
      </c>
    </row>
    <row r="39" spans="2:20" x14ac:dyDescent="0.35">
      <c r="B39" s="4">
        <v>1</v>
      </c>
      <c r="C39" s="5">
        <v>1189</v>
      </c>
      <c r="D39" s="5">
        <v>48500</v>
      </c>
      <c r="E39" s="6" t="s">
        <v>52</v>
      </c>
      <c r="F39" s="6" t="s">
        <v>48</v>
      </c>
      <c r="G39" s="6" t="s">
        <v>24</v>
      </c>
      <c r="H39" s="6" t="s">
        <v>80</v>
      </c>
      <c r="I39" s="37" t="s">
        <v>54</v>
      </c>
      <c r="J39" s="6" t="s">
        <v>54</v>
      </c>
      <c r="K39" s="39"/>
      <c r="L39" s="48"/>
      <c r="M39" s="104"/>
      <c r="N39" s="42"/>
      <c r="O39" s="42">
        <v>39.1</v>
      </c>
      <c r="P39" s="42"/>
      <c r="Q39" s="105">
        <f>Table1[[#This Row],[Budget]]-Table1[[#This Row],[Actuals]]-Table1[[#This Row],[Encumb]]</f>
        <v>-39.1</v>
      </c>
      <c r="R39" s="44"/>
      <c r="S39" s="44"/>
      <c r="T39" s="106">
        <f>Table1[[#This Row],[BBA]]+Table1[[#This Row],[Proj/Pend Budget]]-Table1[[#This Row],[Proj/Pend Actuals]]</f>
        <v>-39.1</v>
      </c>
    </row>
    <row r="40" spans="2:20" x14ac:dyDescent="0.35">
      <c r="B40" s="4">
        <v>1</v>
      </c>
      <c r="C40" s="5">
        <v>1189</v>
      </c>
      <c r="D40" s="5">
        <v>48500</v>
      </c>
      <c r="E40" s="6" t="s">
        <v>52</v>
      </c>
      <c r="F40" s="6" t="s">
        <v>48</v>
      </c>
      <c r="G40" s="6" t="s">
        <v>24</v>
      </c>
      <c r="H40" s="6" t="s">
        <v>80</v>
      </c>
      <c r="I40" s="37" t="s">
        <v>54</v>
      </c>
      <c r="J40" s="6" t="s">
        <v>54</v>
      </c>
      <c r="K40" s="39"/>
      <c r="L40" s="48"/>
      <c r="M40" s="104"/>
      <c r="N40" s="42"/>
      <c r="O40" s="42">
        <v>14.98</v>
      </c>
      <c r="P40" s="42"/>
      <c r="Q40" s="105">
        <f>Table1[[#This Row],[Budget]]-Table1[[#This Row],[Actuals]]-Table1[[#This Row],[Encumb]]</f>
        <v>-14.98</v>
      </c>
      <c r="R40" s="44"/>
      <c r="S40" s="44"/>
      <c r="T40" s="106">
        <f>Table1[[#This Row],[BBA]]+Table1[[#This Row],[Proj/Pend Budget]]-Table1[[#This Row],[Proj/Pend Actuals]]</f>
        <v>-14.98</v>
      </c>
    </row>
    <row r="41" spans="2:20" x14ac:dyDescent="0.35">
      <c r="B41" s="4">
        <v>1</v>
      </c>
      <c r="C41" s="5">
        <v>1189</v>
      </c>
      <c r="D41" s="5">
        <v>48500</v>
      </c>
      <c r="E41" s="6" t="s">
        <v>47</v>
      </c>
      <c r="F41" s="6" t="s">
        <v>48</v>
      </c>
      <c r="G41" s="6" t="s">
        <v>24</v>
      </c>
      <c r="H41" s="6" t="s">
        <v>81</v>
      </c>
      <c r="I41" s="37" t="s">
        <v>82</v>
      </c>
      <c r="J41" s="6" t="s">
        <v>51</v>
      </c>
      <c r="K41" s="39"/>
      <c r="L41" s="48"/>
      <c r="M41" s="104"/>
      <c r="N41" s="42"/>
      <c r="O41" s="42">
        <v>2594.16</v>
      </c>
      <c r="P41" s="42"/>
      <c r="Q41" s="105">
        <f>Table1[[#This Row],[Budget]]-Table1[[#This Row],[Actuals]]-Table1[[#This Row],[Encumb]]</f>
        <v>-2594.16</v>
      </c>
      <c r="R41" s="44"/>
      <c r="S41" s="44"/>
      <c r="T41" s="106">
        <f>Table1[[#This Row],[BBA]]+Table1[[#This Row],[Proj/Pend Budget]]-Table1[[#This Row],[Proj/Pend Actuals]]</f>
        <v>-2594.16</v>
      </c>
    </row>
    <row r="42" spans="2:20" x14ac:dyDescent="0.35">
      <c r="B42" s="4">
        <v>1</v>
      </c>
      <c r="C42" s="5">
        <v>1189</v>
      </c>
      <c r="D42" s="5">
        <v>48500</v>
      </c>
      <c r="E42" s="6" t="s">
        <v>29</v>
      </c>
      <c r="F42" s="6" t="s">
        <v>23</v>
      </c>
      <c r="G42" s="6" t="s">
        <v>24</v>
      </c>
      <c r="H42" s="48" t="s">
        <v>30</v>
      </c>
      <c r="I42" s="37" t="s">
        <v>33</v>
      </c>
      <c r="J42" s="48" t="s">
        <v>31</v>
      </c>
      <c r="K42" s="39"/>
      <c r="L42" s="48"/>
      <c r="M42" s="104"/>
      <c r="N42" s="42">
        <v>80004</v>
      </c>
      <c r="O42" s="42"/>
      <c r="P42" s="42"/>
      <c r="Q42" s="105">
        <f>Table1[[#This Row],[Budget]]-Table1[[#This Row],[Actuals]]-Table1[[#This Row],[Encumb]]</f>
        <v>80004</v>
      </c>
      <c r="R42" s="44"/>
      <c r="S42" s="44"/>
      <c r="T42" s="106">
        <f>Table1[[#This Row],[BBA]]+Table1[[#This Row],[Proj/Pend Budget]]-Table1[[#This Row],[Proj/Pend Actuals]]</f>
        <v>80004</v>
      </c>
    </row>
    <row r="43" spans="2:20" x14ac:dyDescent="0.35">
      <c r="B43" s="4">
        <v>1</v>
      </c>
      <c r="C43" s="5">
        <v>1189</v>
      </c>
      <c r="D43" s="5">
        <v>48500</v>
      </c>
      <c r="E43" s="6" t="s">
        <v>41</v>
      </c>
      <c r="F43" s="6" t="s">
        <v>23</v>
      </c>
      <c r="G43" s="6" t="s">
        <v>24</v>
      </c>
      <c r="H43" s="48" t="s">
        <v>42</v>
      </c>
      <c r="I43" s="37" t="s">
        <v>26</v>
      </c>
      <c r="J43" s="48" t="s">
        <v>43</v>
      </c>
      <c r="K43" s="39"/>
      <c r="L43" s="48"/>
      <c r="M43" s="104"/>
      <c r="N43" s="42"/>
      <c r="O43" s="42"/>
      <c r="P43" s="42"/>
      <c r="Q43" s="105">
        <f>Table1[[#This Row],[Budget]]-Table1[[#This Row],[Actuals]]-Table1[[#This Row],[Encumb]]</f>
        <v>0</v>
      </c>
      <c r="R43" s="44"/>
      <c r="S43" s="44"/>
      <c r="T43" s="106">
        <f>Table1[[#This Row],[BBA]]+Table1[[#This Row],[Proj/Pend Budget]]-Table1[[#This Row],[Proj/Pend Actuals]]</f>
        <v>0</v>
      </c>
    </row>
    <row r="44" spans="2:20" x14ac:dyDescent="0.35">
      <c r="B44" s="4">
        <v>1</v>
      </c>
      <c r="C44" s="5">
        <v>1192</v>
      </c>
      <c r="D44" s="5">
        <v>48500</v>
      </c>
      <c r="E44" s="6" t="s">
        <v>46</v>
      </c>
      <c r="F44" s="6" t="s">
        <v>45</v>
      </c>
      <c r="G44" s="6" t="s">
        <v>39</v>
      </c>
      <c r="H44" s="48" t="s">
        <v>38</v>
      </c>
      <c r="I44" s="37" t="s">
        <v>83</v>
      </c>
      <c r="J44" s="48" t="s">
        <v>84</v>
      </c>
      <c r="K44" s="39"/>
      <c r="L44" s="48"/>
      <c r="M44" s="104"/>
      <c r="N44" s="42">
        <v>3000</v>
      </c>
      <c r="O44" s="42"/>
      <c r="P44" s="42"/>
      <c r="Q44" s="105">
        <f>Table1[[#This Row],[Budget]]-Table1[[#This Row],[Actuals]]-Table1[[#This Row],[Encumb]]</f>
        <v>3000</v>
      </c>
      <c r="R44" s="44"/>
      <c r="S44" s="44"/>
      <c r="T44" s="106">
        <f>Table1[[#This Row],[BBA]]+Table1[[#This Row],[Proj/Pend Budget]]-Table1[[#This Row],[Proj/Pend Actuals]]</f>
        <v>3000</v>
      </c>
    </row>
    <row r="45" spans="2:20" x14ac:dyDescent="0.35">
      <c r="B45" s="4">
        <v>1</v>
      </c>
      <c r="C45" s="5">
        <v>1192</v>
      </c>
      <c r="D45" s="5">
        <v>48500</v>
      </c>
      <c r="E45" s="6" t="s">
        <v>52</v>
      </c>
      <c r="F45" s="6" t="s">
        <v>45</v>
      </c>
      <c r="G45" s="6" t="s">
        <v>39</v>
      </c>
      <c r="H45" s="48" t="s">
        <v>38</v>
      </c>
      <c r="I45" s="37" t="s">
        <v>83</v>
      </c>
      <c r="J45" s="48" t="s">
        <v>54</v>
      </c>
      <c r="K45" s="39"/>
      <c r="L45" s="48"/>
      <c r="M45" s="104"/>
      <c r="N45" s="42">
        <v>1000</v>
      </c>
      <c r="O45" s="42"/>
      <c r="P45" s="42"/>
      <c r="Q45" s="105">
        <f>Table1[[#This Row],[Budget]]-Table1[[#This Row],[Actuals]]-Table1[[#This Row],[Encumb]]</f>
        <v>1000</v>
      </c>
      <c r="R45" s="44"/>
      <c r="S45" s="44"/>
      <c r="T45" s="106">
        <f>Table1[[#This Row],[BBA]]+Table1[[#This Row],[Proj/Pend Budget]]-Table1[[#This Row],[Proj/Pend Actuals]]</f>
        <v>1000</v>
      </c>
    </row>
    <row r="46" spans="2:20" x14ac:dyDescent="0.35">
      <c r="B46" s="4">
        <v>1</v>
      </c>
      <c r="C46" s="5">
        <v>1192</v>
      </c>
      <c r="D46" s="5">
        <v>48500</v>
      </c>
      <c r="E46" s="6" t="s">
        <v>44</v>
      </c>
      <c r="F46" s="6" t="s">
        <v>45</v>
      </c>
      <c r="G46" s="6" t="s">
        <v>39</v>
      </c>
      <c r="H46" s="48" t="s">
        <v>85</v>
      </c>
      <c r="I46" s="37" t="s">
        <v>83</v>
      </c>
      <c r="J46" s="48" t="s">
        <v>39</v>
      </c>
      <c r="K46" s="39"/>
      <c r="L46" s="48"/>
      <c r="M46" s="104"/>
      <c r="N46" s="42">
        <v>2500</v>
      </c>
      <c r="O46" s="42"/>
      <c r="P46" s="42"/>
      <c r="Q46" s="105">
        <f>Table1[[#This Row],[Budget]]-Table1[[#This Row],[Actuals]]-Table1[[#This Row],[Encumb]]</f>
        <v>2500</v>
      </c>
      <c r="R46" s="44"/>
      <c r="S46" s="44"/>
      <c r="T46" s="106">
        <f>Table1[[#This Row],[BBA]]+Table1[[#This Row],[Proj/Pend Budget]]-Table1[[#This Row],[Proj/Pend Actuals]]</f>
        <v>2500</v>
      </c>
    </row>
    <row r="47" spans="2:20" x14ac:dyDescent="0.35">
      <c r="B47" s="4">
        <v>2</v>
      </c>
      <c r="C47" s="5">
        <v>1189</v>
      </c>
      <c r="D47" s="5">
        <v>48500</v>
      </c>
      <c r="E47" s="6" t="s">
        <v>22</v>
      </c>
      <c r="F47" s="6" t="s">
        <v>23</v>
      </c>
      <c r="G47" s="6" t="s">
        <v>24</v>
      </c>
      <c r="H47" s="6" t="s">
        <v>25</v>
      </c>
      <c r="I47" s="37" t="s">
        <v>33</v>
      </c>
      <c r="J47" s="6" t="s">
        <v>27</v>
      </c>
      <c r="K47" s="39"/>
      <c r="L47" s="48"/>
      <c r="M47" s="104"/>
      <c r="N47" s="42">
        <v>165000</v>
      </c>
      <c r="O47" s="42"/>
      <c r="P47" s="43"/>
      <c r="Q47" s="105">
        <f>Table1[[#This Row],[Budget]]-Table1[[#This Row],[Actuals]]-Table1[[#This Row],[Encumb]]</f>
        <v>165000</v>
      </c>
      <c r="R47" s="45"/>
      <c r="S47" s="45"/>
      <c r="T47" s="106">
        <f>Table1[[#This Row],[BBA]]+Table1[[#This Row],[Proj/Pend Budget]]-Table1[[#This Row],[Proj/Pend Actuals]]</f>
        <v>165000</v>
      </c>
    </row>
    <row r="48" spans="2:20" x14ac:dyDescent="0.35">
      <c r="B48" s="4">
        <v>2</v>
      </c>
      <c r="C48" s="5">
        <v>1189</v>
      </c>
      <c r="D48" s="5">
        <v>48500</v>
      </c>
      <c r="E48" s="6" t="s">
        <v>22</v>
      </c>
      <c r="F48" s="6" t="s">
        <v>23</v>
      </c>
      <c r="G48" s="6" t="s">
        <v>24</v>
      </c>
      <c r="H48" s="6" t="s">
        <v>25</v>
      </c>
      <c r="I48" s="37" t="s">
        <v>86</v>
      </c>
      <c r="J48" s="6" t="s">
        <v>27</v>
      </c>
      <c r="K48" s="39"/>
      <c r="L48" s="48"/>
      <c r="M48" s="104"/>
      <c r="N48" s="42"/>
      <c r="O48" s="42">
        <v>1611</v>
      </c>
      <c r="P48" s="42"/>
      <c r="Q48" s="105">
        <f>Table1[[#This Row],[Budget]]-Table1[[#This Row],[Actuals]]-Table1[[#This Row],[Encumb]]</f>
        <v>-1611</v>
      </c>
      <c r="R48" s="44"/>
      <c r="S48" s="44"/>
      <c r="T48" s="106">
        <f>Table1[[#This Row],[BBA]]+Table1[[#This Row],[Proj/Pend Budget]]-Table1[[#This Row],[Proj/Pend Actuals]]</f>
        <v>-1611</v>
      </c>
    </row>
    <row r="49" spans="2:20" ht="12" customHeight="1" x14ac:dyDescent="0.35">
      <c r="B49" s="4">
        <v>2</v>
      </c>
      <c r="C49" s="5">
        <v>1189</v>
      </c>
      <c r="D49" s="5">
        <v>48500</v>
      </c>
      <c r="E49" s="6" t="s">
        <v>22</v>
      </c>
      <c r="F49" s="6" t="s">
        <v>23</v>
      </c>
      <c r="G49" s="6" t="s">
        <v>24</v>
      </c>
      <c r="H49" s="6" t="s">
        <v>25</v>
      </c>
      <c r="I49" s="37" t="s">
        <v>87</v>
      </c>
      <c r="J49" s="6" t="s">
        <v>27</v>
      </c>
      <c r="K49" s="39"/>
      <c r="L49" s="48"/>
      <c r="M49" s="104"/>
      <c r="N49" s="42"/>
      <c r="O49" s="42">
        <v>1611</v>
      </c>
      <c r="P49" s="42"/>
      <c r="Q49" s="105">
        <f>Table1[[#This Row],[Budget]]-Table1[[#This Row],[Actuals]]-Table1[[#This Row],[Encumb]]</f>
        <v>-1611</v>
      </c>
      <c r="R49" s="44"/>
      <c r="S49" s="44"/>
      <c r="T49" s="106">
        <f>Table1[[#This Row],[BBA]]+Table1[[#This Row],[Proj/Pend Budget]]-Table1[[#This Row],[Proj/Pend Actuals]]</f>
        <v>-1611</v>
      </c>
    </row>
    <row r="50" spans="2:20" x14ac:dyDescent="0.35">
      <c r="B50" s="4">
        <v>2</v>
      </c>
      <c r="C50" s="5">
        <v>1189</v>
      </c>
      <c r="D50" s="5">
        <v>48500</v>
      </c>
      <c r="E50" s="6" t="s">
        <v>22</v>
      </c>
      <c r="F50" s="6" t="s">
        <v>23</v>
      </c>
      <c r="G50" s="6" t="s">
        <v>24</v>
      </c>
      <c r="H50" s="6" t="s">
        <v>25</v>
      </c>
      <c r="I50" s="37" t="s">
        <v>88</v>
      </c>
      <c r="J50" s="6" t="s">
        <v>27</v>
      </c>
      <c r="K50" s="39"/>
      <c r="L50" s="48"/>
      <c r="M50" s="104"/>
      <c r="N50" s="42"/>
      <c r="O50" s="42">
        <v>13750</v>
      </c>
      <c r="P50" s="42"/>
      <c r="Q50" s="105">
        <f>Table1[[#This Row],[Budget]]-Table1[[#This Row],[Actuals]]-Table1[[#This Row],[Encumb]]</f>
        <v>-13750</v>
      </c>
      <c r="R50" s="44"/>
      <c r="S50" s="44"/>
      <c r="T50" s="106">
        <f>Table1[[#This Row],[BBA]]+Table1[[#This Row],[Proj/Pend Budget]]-Table1[[#This Row],[Proj/Pend Actuals]]</f>
        <v>-13750</v>
      </c>
    </row>
    <row r="51" spans="2:20" x14ac:dyDescent="0.35">
      <c r="B51" s="4">
        <v>2</v>
      </c>
      <c r="C51" s="5">
        <v>1189</v>
      </c>
      <c r="D51" s="5">
        <v>48500</v>
      </c>
      <c r="E51" s="6" t="s">
        <v>22</v>
      </c>
      <c r="F51" s="6" t="s">
        <v>23</v>
      </c>
      <c r="G51" s="6" t="s">
        <v>24</v>
      </c>
      <c r="H51" s="6" t="s">
        <v>25</v>
      </c>
      <c r="I51" s="37" t="s">
        <v>28</v>
      </c>
      <c r="J51" s="6" t="s">
        <v>27</v>
      </c>
      <c r="K51" s="39"/>
      <c r="L51" s="48"/>
      <c r="M51" s="104"/>
      <c r="N51" s="42"/>
      <c r="O51" s="42">
        <v>1500</v>
      </c>
      <c r="P51" s="42"/>
      <c r="Q51" s="105">
        <f>Table1[[#This Row],[Budget]]-Table1[[#This Row],[Actuals]]-Table1[[#This Row],[Encumb]]</f>
        <v>-1500</v>
      </c>
      <c r="R51" s="44"/>
      <c r="S51" s="44"/>
      <c r="T51" s="106">
        <f>Table1[[#This Row],[BBA]]+Table1[[#This Row],[Proj/Pend Budget]]-Table1[[#This Row],[Proj/Pend Actuals]]</f>
        <v>-1500</v>
      </c>
    </row>
    <row r="52" spans="2:20" x14ac:dyDescent="0.35">
      <c r="B52" s="4">
        <v>2</v>
      </c>
      <c r="C52" s="5">
        <v>1189</v>
      </c>
      <c r="D52" s="5">
        <v>48500</v>
      </c>
      <c r="E52" s="6" t="s">
        <v>29</v>
      </c>
      <c r="F52" s="6" t="s">
        <v>23</v>
      </c>
      <c r="G52" s="6" t="s">
        <v>24</v>
      </c>
      <c r="H52" s="6" t="s">
        <v>30</v>
      </c>
      <c r="I52" s="37" t="s">
        <v>88</v>
      </c>
      <c r="J52" s="6" t="s">
        <v>31</v>
      </c>
      <c r="K52" s="39"/>
      <c r="L52" s="48"/>
      <c r="M52" s="104"/>
      <c r="N52" s="42"/>
      <c r="O52" s="42">
        <v>6667</v>
      </c>
      <c r="P52" s="42"/>
      <c r="Q52" s="105">
        <f>Table1[[#This Row],[Budget]]-Table1[[#This Row],[Actuals]]-Table1[[#This Row],[Encumb]]</f>
        <v>-6667</v>
      </c>
      <c r="R52" s="44"/>
      <c r="S52" s="44"/>
      <c r="T52" s="106">
        <f>Table1[[#This Row],[BBA]]+Table1[[#This Row],[Proj/Pend Budget]]-Table1[[#This Row],[Proj/Pend Actuals]]</f>
        <v>-6667</v>
      </c>
    </row>
    <row r="53" spans="2:20" x14ac:dyDescent="0.35">
      <c r="B53" s="4">
        <v>2</v>
      </c>
      <c r="C53" s="5">
        <v>1189</v>
      </c>
      <c r="D53" s="5">
        <v>48500</v>
      </c>
      <c r="E53" s="6" t="s">
        <v>29</v>
      </c>
      <c r="F53" s="6" t="s">
        <v>23</v>
      </c>
      <c r="G53" s="6" t="s">
        <v>24</v>
      </c>
      <c r="H53" s="6" t="s">
        <v>32</v>
      </c>
      <c r="I53" s="37" t="s">
        <v>88</v>
      </c>
      <c r="J53" s="6" t="s">
        <v>34</v>
      </c>
      <c r="K53" s="39"/>
      <c r="L53" s="48"/>
      <c r="M53" s="104"/>
      <c r="N53" s="42"/>
      <c r="O53" s="42">
        <v>4678</v>
      </c>
      <c r="P53" s="42"/>
      <c r="Q53" s="105">
        <f>Table1[[#This Row],[Budget]]-Table1[[#This Row],[Actuals]]-Table1[[#This Row],[Encumb]]</f>
        <v>-4678</v>
      </c>
      <c r="R53" s="44"/>
      <c r="S53" s="44"/>
      <c r="T53" s="106">
        <f>Table1[[#This Row],[BBA]]+Table1[[#This Row],[Proj/Pend Budget]]-Table1[[#This Row],[Proj/Pend Actuals]]</f>
        <v>-4678</v>
      </c>
    </row>
    <row r="54" spans="2:20" x14ac:dyDescent="0.35">
      <c r="B54" s="4">
        <v>2</v>
      </c>
      <c r="C54" s="5">
        <v>1189</v>
      </c>
      <c r="D54" s="5">
        <v>48500</v>
      </c>
      <c r="E54" s="6" t="s">
        <v>29</v>
      </c>
      <c r="F54" s="6" t="s">
        <v>23</v>
      </c>
      <c r="G54" s="48" t="s">
        <v>24</v>
      </c>
      <c r="H54" s="48" t="s">
        <v>32</v>
      </c>
      <c r="I54" s="37" t="s">
        <v>89</v>
      </c>
      <c r="J54" s="48" t="s">
        <v>34</v>
      </c>
      <c r="K54" s="39"/>
      <c r="L54" s="48"/>
      <c r="M54" s="104"/>
      <c r="N54" s="42"/>
      <c r="O54" s="42">
        <v>456</v>
      </c>
      <c r="P54" s="42"/>
      <c r="Q54" s="105">
        <f>Table1[[#This Row],[Budget]]-Table1[[#This Row],[Actuals]]-Table1[[#This Row],[Encumb]]</f>
        <v>-456</v>
      </c>
      <c r="R54" s="44"/>
      <c r="S54" s="44"/>
      <c r="T54" s="106">
        <f>Table1[[#This Row],[BBA]]+Table1[[#This Row],[Proj/Pend Budget]]-Table1[[#This Row],[Proj/Pend Actuals]]</f>
        <v>-456</v>
      </c>
    </row>
    <row r="55" spans="2:20" x14ac:dyDescent="0.35">
      <c r="B55" s="4">
        <v>2</v>
      </c>
      <c r="C55" s="5">
        <v>1189</v>
      </c>
      <c r="D55" s="5">
        <v>48500</v>
      </c>
      <c r="E55" s="6" t="s">
        <v>29</v>
      </c>
      <c r="F55" s="6" t="s">
        <v>23</v>
      </c>
      <c r="G55" s="6" t="s">
        <v>24</v>
      </c>
      <c r="H55" s="6" t="s">
        <v>35</v>
      </c>
      <c r="I55" s="37" t="s">
        <v>88</v>
      </c>
      <c r="J55" s="6" t="s">
        <v>36</v>
      </c>
      <c r="K55" s="39"/>
      <c r="L55" s="48"/>
      <c r="M55" s="104"/>
      <c r="N55" s="42"/>
      <c r="O55" s="42">
        <v>4167</v>
      </c>
      <c r="P55" s="42"/>
      <c r="Q55" s="105">
        <f>Table1[[#This Row],[Budget]]-Table1[[#This Row],[Actuals]]-Table1[[#This Row],[Encumb]]</f>
        <v>-4167</v>
      </c>
      <c r="R55" s="44"/>
      <c r="S55" s="44"/>
      <c r="T55" s="106">
        <f>Table1[[#This Row],[BBA]]+Table1[[#This Row],[Proj/Pend Budget]]-Table1[[#This Row],[Proj/Pend Actuals]]</f>
        <v>-4167</v>
      </c>
    </row>
    <row r="56" spans="2:20" x14ac:dyDescent="0.35">
      <c r="B56" s="4">
        <v>2</v>
      </c>
      <c r="C56" s="5">
        <v>1189</v>
      </c>
      <c r="D56" s="5">
        <v>48500</v>
      </c>
      <c r="E56" s="6" t="s">
        <v>29</v>
      </c>
      <c r="F56" s="6" t="s">
        <v>23</v>
      </c>
      <c r="G56" s="6" t="s">
        <v>24</v>
      </c>
      <c r="H56" s="6" t="s">
        <v>38</v>
      </c>
      <c r="I56" s="37" t="s">
        <v>88</v>
      </c>
      <c r="J56" s="6" t="s">
        <v>39</v>
      </c>
      <c r="K56" s="39"/>
      <c r="L56" s="48"/>
      <c r="M56" s="104"/>
      <c r="N56" s="42"/>
      <c r="O56" s="42">
        <v>4483</v>
      </c>
      <c r="P56" s="42"/>
      <c r="Q56" s="105">
        <f>Table1[[#This Row],[Budget]]-Table1[[#This Row],[Actuals]]-Table1[[#This Row],[Encumb]]</f>
        <v>-4483</v>
      </c>
      <c r="R56" s="44"/>
      <c r="S56" s="44"/>
      <c r="T56" s="106">
        <f>Table1[[#This Row],[BBA]]+Table1[[#This Row],[Proj/Pend Budget]]-Table1[[#This Row],[Proj/Pend Actuals]]</f>
        <v>-4483</v>
      </c>
    </row>
    <row r="57" spans="2:20" x14ac:dyDescent="0.35">
      <c r="B57" s="4">
        <v>2</v>
      </c>
      <c r="C57" s="5">
        <v>1189</v>
      </c>
      <c r="D57" s="5">
        <v>48500</v>
      </c>
      <c r="E57" s="6" t="s">
        <v>68</v>
      </c>
      <c r="F57" s="6" t="s">
        <v>45</v>
      </c>
      <c r="G57" s="6" t="s">
        <v>36</v>
      </c>
      <c r="H57" s="6" t="s">
        <v>35</v>
      </c>
      <c r="I57" s="37" t="s">
        <v>90</v>
      </c>
      <c r="J57" s="6" t="s">
        <v>36</v>
      </c>
      <c r="K57" s="39"/>
      <c r="L57" s="48"/>
      <c r="M57" s="104"/>
      <c r="N57" s="42"/>
      <c r="O57" s="42">
        <v>2250</v>
      </c>
      <c r="P57" s="42"/>
      <c r="Q57" s="105">
        <f>Table1[[#This Row],[Budget]]-Table1[[#This Row],[Actuals]]-Table1[[#This Row],[Encumb]]</f>
        <v>-2250</v>
      </c>
      <c r="R57" s="44"/>
      <c r="S57" s="44"/>
      <c r="T57" s="106">
        <f>Table1[[#This Row],[BBA]]+Table1[[#This Row],[Proj/Pend Budget]]-Table1[[#This Row],[Proj/Pend Actuals]]</f>
        <v>-2250</v>
      </c>
    </row>
    <row r="58" spans="2:20" x14ac:dyDescent="0.35">
      <c r="B58" s="4">
        <v>2</v>
      </c>
      <c r="C58" s="5">
        <v>1189</v>
      </c>
      <c r="D58" s="5">
        <v>48500</v>
      </c>
      <c r="E58" s="6" t="s">
        <v>68</v>
      </c>
      <c r="F58" s="6" t="s">
        <v>45</v>
      </c>
      <c r="G58" s="6" t="s">
        <v>27</v>
      </c>
      <c r="H58" s="6" t="s">
        <v>25</v>
      </c>
      <c r="I58" s="37" t="s">
        <v>91</v>
      </c>
      <c r="J58" s="6" t="s">
        <v>27</v>
      </c>
      <c r="K58" s="39"/>
      <c r="L58" s="48"/>
      <c r="M58" s="104"/>
      <c r="N58" s="42"/>
      <c r="O58" s="42">
        <v>1389.77</v>
      </c>
      <c r="P58" s="42"/>
      <c r="Q58" s="105">
        <f>Table1[[#This Row],[Budget]]-Table1[[#This Row],[Actuals]]-Table1[[#This Row],[Encumb]]</f>
        <v>-1389.77</v>
      </c>
      <c r="R58" s="44"/>
      <c r="S58" s="44"/>
      <c r="T58" s="106">
        <f>Table1[[#This Row],[BBA]]+Table1[[#This Row],[Proj/Pend Budget]]-Table1[[#This Row],[Proj/Pend Actuals]]</f>
        <v>-1389.77</v>
      </c>
    </row>
    <row r="59" spans="2:20" x14ac:dyDescent="0.35">
      <c r="B59" s="4">
        <v>2</v>
      </c>
      <c r="C59" s="5">
        <v>1189</v>
      </c>
      <c r="D59" s="5">
        <v>48500</v>
      </c>
      <c r="E59" s="6" t="s">
        <v>52</v>
      </c>
      <c r="F59" s="6" t="s">
        <v>48</v>
      </c>
      <c r="G59" s="6" t="s">
        <v>24</v>
      </c>
      <c r="H59" s="6" t="s">
        <v>79</v>
      </c>
      <c r="I59" s="37" t="s">
        <v>92</v>
      </c>
      <c r="J59" s="6" t="s">
        <v>54</v>
      </c>
      <c r="K59" s="39"/>
      <c r="L59" s="48"/>
      <c r="M59" s="104"/>
      <c r="N59" s="42"/>
      <c r="O59" s="42">
        <v>0.85</v>
      </c>
      <c r="P59" s="42"/>
      <c r="Q59" s="105">
        <f>Table1[[#This Row],[Budget]]-Table1[[#This Row],[Actuals]]-Table1[[#This Row],[Encumb]]</f>
        <v>-0.85</v>
      </c>
      <c r="R59" s="44"/>
      <c r="S59" s="44"/>
      <c r="T59" s="106">
        <f>Table1[[#This Row],[BBA]]+Table1[[#This Row],[Proj/Pend Budget]]-Table1[[#This Row],[Proj/Pend Actuals]]</f>
        <v>-0.85</v>
      </c>
    </row>
    <row r="60" spans="2:20" x14ac:dyDescent="0.35">
      <c r="B60" s="4">
        <v>2</v>
      </c>
      <c r="C60" s="5">
        <v>1189</v>
      </c>
      <c r="D60" s="5">
        <v>48500</v>
      </c>
      <c r="E60" s="6" t="s">
        <v>52</v>
      </c>
      <c r="F60" s="6" t="s">
        <v>48</v>
      </c>
      <c r="G60" s="6" t="s">
        <v>24</v>
      </c>
      <c r="H60" s="6" t="s">
        <v>79</v>
      </c>
      <c r="I60" s="37" t="s">
        <v>92</v>
      </c>
      <c r="J60" s="6" t="s">
        <v>54</v>
      </c>
      <c r="K60" s="39"/>
      <c r="L60" s="48"/>
      <c r="M60" s="104"/>
      <c r="N60" s="42"/>
      <c r="O60" s="42">
        <v>4.3</v>
      </c>
      <c r="P60" s="42"/>
      <c r="Q60" s="105">
        <f>Table1[[#This Row],[Budget]]-Table1[[#This Row],[Actuals]]-Table1[[#This Row],[Encumb]]</f>
        <v>-4.3</v>
      </c>
      <c r="R60" s="44"/>
      <c r="S60" s="44"/>
      <c r="T60" s="106">
        <f>Table1[[#This Row],[BBA]]+Table1[[#This Row],[Proj/Pend Budget]]-Table1[[#This Row],[Proj/Pend Actuals]]</f>
        <v>-4.3</v>
      </c>
    </row>
    <row r="61" spans="2:20" x14ac:dyDescent="0.35">
      <c r="B61" s="4">
        <v>2</v>
      </c>
      <c r="C61" s="5">
        <v>1189</v>
      </c>
      <c r="D61" s="5">
        <v>48500</v>
      </c>
      <c r="E61" s="6" t="s">
        <v>52</v>
      </c>
      <c r="F61" s="6" t="s">
        <v>48</v>
      </c>
      <c r="G61" s="6" t="s">
        <v>24</v>
      </c>
      <c r="H61" s="6" t="s">
        <v>79</v>
      </c>
      <c r="I61" s="37" t="s">
        <v>92</v>
      </c>
      <c r="J61" s="6" t="s">
        <v>54</v>
      </c>
      <c r="K61" s="39"/>
      <c r="L61" s="48"/>
      <c r="M61" s="104"/>
      <c r="N61" s="42"/>
      <c r="O61" s="42">
        <v>20.99</v>
      </c>
      <c r="P61" s="42"/>
      <c r="Q61" s="105">
        <f>Table1[[#This Row],[Budget]]-Table1[[#This Row],[Actuals]]-Table1[[#This Row],[Encumb]]</f>
        <v>-20.99</v>
      </c>
      <c r="R61" s="44"/>
      <c r="S61" s="44"/>
      <c r="T61" s="106">
        <f>Table1[[#This Row],[BBA]]+Table1[[#This Row],[Proj/Pend Budget]]-Table1[[#This Row],[Proj/Pend Actuals]]</f>
        <v>-20.99</v>
      </c>
    </row>
    <row r="62" spans="2:20" x14ac:dyDescent="0.35">
      <c r="B62" s="4">
        <v>2</v>
      </c>
      <c r="C62" s="5">
        <v>1189</v>
      </c>
      <c r="D62" s="5">
        <v>48500</v>
      </c>
      <c r="E62" s="6" t="s">
        <v>52</v>
      </c>
      <c r="F62" s="6" t="s">
        <v>48</v>
      </c>
      <c r="G62" s="6" t="s">
        <v>24</v>
      </c>
      <c r="H62" s="6" t="s">
        <v>80</v>
      </c>
      <c r="I62" s="37" t="s">
        <v>92</v>
      </c>
      <c r="J62" s="6" t="s">
        <v>54</v>
      </c>
      <c r="K62" s="39"/>
      <c r="L62" s="48"/>
      <c r="M62" s="104"/>
      <c r="N62" s="42"/>
      <c r="O62" s="42">
        <v>310.72000000000003</v>
      </c>
      <c r="P62" s="42"/>
      <c r="Q62" s="105">
        <f>Table1[[#This Row],[Budget]]-Table1[[#This Row],[Actuals]]-Table1[[#This Row],[Encumb]]</f>
        <v>-310.72000000000003</v>
      </c>
      <c r="R62" s="44"/>
      <c r="S62" s="44"/>
      <c r="T62" s="106">
        <f>Table1[[#This Row],[BBA]]+Table1[[#This Row],[Proj/Pend Budget]]-Table1[[#This Row],[Proj/Pend Actuals]]</f>
        <v>-310.72000000000003</v>
      </c>
    </row>
    <row r="63" spans="2:20" x14ac:dyDescent="0.35">
      <c r="B63" s="4">
        <v>2</v>
      </c>
      <c r="C63" s="5">
        <v>1189</v>
      </c>
      <c r="D63" s="5">
        <v>48500</v>
      </c>
      <c r="E63" s="6" t="s">
        <v>52</v>
      </c>
      <c r="F63" s="6" t="s">
        <v>48</v>
      </c>
      <c r="G63" s="6" t="s">
        <v>24</v>
      </c>
      <c r="H63" s="48" t="s">
        <v>80</v>
      </c>
      <c r="I63" s="37" t="s">
        <v>92</v>
      </c>
      <c r="J63" s="48" t="s">
        <v>54</v>
      </c>
      <c r="K63" s="39"/>
      <c r="L63" s="48"/>
      <c r="M63" s="104"/>
      <c r="N63" s="42"/>
      <c r="O63" s="42">
        <v>122.53</v>
      </c>
      <c r="P63" s="42"/>
      <c r="Q63" s="105">
        <f>Table1[[#This Row],[Budget]]-Table1[[#This Row],[Actuals]]-Table1[[#This Row],[Encumb]]</f>
        <v>-122.53</v>
      </c>
      <c r="R63" s="44"/>
      <c r="S63" s="44"/>
      <c r="T63" s="106">
        <f>Table1[[#This Row],[BBA]]+Table1[[#This Row],[Proj/Pend Budget]]-Table1[[#This Row],[Proj/Pend Actuals]]</f>
        <v>-122.53</v>
      </c>
    </row>
    <row r="64" spans="2:20" x14ac:dyDescent="0.35">
      <c r="B64" s="4">
        <v>2</v>
      </c>
      <c r="C64" s="5">
        <v>1189</v>
      </c>
      <c r="D64" s="5">
        <v>48500</v>
      </c>
      <c r="E64" s="6" t="s">
        <v>52</v>
      </c>
      <c r="F64" s="6" t="s">
        <v>48</v>
      </c>
      <c r="G64" s="6" t="s">
        <v>24</v>
      </c>
      <c r="H64" s="48" t="s">
        <v>80</v>
      </c>
      <c r="I64" s="37" t="s">
        <v>92</v>
      </c>
      <c r="J64" s="48" t="s">
        <v>54</v>
      </c>
      <c r="K64" s="39"/>
      <c r="L64" s="48"/>
      <c r="M64" s="104"/>
      <c r="N64" s="42"/>
      <c r="O64" s="42">
        <v>6.53</v>
      </c>
      <c r="P64" s="42"/>
      <c r="Q64" s="105">
        <f>Table1[[#This Row],[Budget]]-Table1[[#This Row],[Actuals]]-Table1[[#This Row],[Encumb]]</f>
        <v>-6.53</v>
      </c>
      <c r="R64" s="44"/>
      <c r="S64" s="44"/>
      <c r="T64" s="106">
        <f>Table1[[#This Row],[BBA]]+Table1[[#This Row],[Proj/Pend Budget]]-Table1[[#This Row],[Proj/Pend Actuals]]</f>
        <v>-6.53</v>
      </c>
    </row>
    <row r="65" spans="2:20" x14ac:dyDescent="0.35">
      <c r="B65" s="4">
        <v>2</v>
      </c>
      <c r="C65" s="5">
        <v>1189</v>
      </c>
      <c r="D65" s="5">
        <v>48500</v>
      </c>
      <c r="E65" s="6" t="s">
        <v>52</v>
      </c>
      <c r="F65" s="6" t="s">
        <v>48</v>
      </c>
      <c r="G65" s="6" t="s">
        <v>24</v>
      </c>
      <c r="H65" s="6" t="s">
        <v>80</v>
      </c>
      <c r="I65" s="37" t="s">
        <v>92</v>
      </c>
      <c r="J65" s="6" t="s">
        <v>54</v>
      </c>
      <c r="K65" s="39"/>
      <c r="L65" s="48"/>
      <c r="M65" s="104"/>
      <c r="N65" s="42"/>
      <c r="O65" s="42">
        <v>93.18</v>
      </c>
      <c r="P65" s="42"/>
      <c r="Q65" s="105">
        <f>Table1[[#This Row],[Budget]]-Table1[[#This Row],[Actuals]]-Table1[[#This Row],[Encumb]]</f>
        <v>-93.18</v>
      </c>
      <c r="R65" s="44"/>
      <c r="S65" s="44"/>
      <c r="T65" s="106">
        <f>Table1[[#This Row],[BBA]]+Table1[[#This Row],[Proj/Pend Budget]]-Table1[[#This Row],[Proj/Pend Actuals]]</f>
        <v>-93.18</v>
      </c>
    </row>
    <row r="66" spans="2:20" x14ac:dyDescent="0.35">
      <c r="B66" s="4">
        <v>2</v>
      </c>
      <c r="C66" s="5">
        <v>1189</v>
      </c>
      <c r="D66" s="5">
        <v>48500</v>
      </c>
      <c r="E66" s="6" t="s">
        <v>52</v>
      </c>
      <c r="F66" s="6" t="s">
        <v>48</v>
      </c>
      <c r="G66" s="6" t="s">
        <v>24</v>
      </c>
      <c r="H66" s="6" t="s">
        <v>80</v>
      </c>
      <c r="I66" s="37" t="s">
        <v>92</v>
      </c>
      <c r="J66" s="6" t="s">
        <v>54</v>
      </c>
      <c r="K66" s="39"/>
      <c r="L66" s="48"/>
      <c r="M66" s="104"/>
      <c r="N66" s="42"/>
      <c r="O66" s="42">
        <v>54.94</v>
      </c>
      <c r="P66" s="42"/>
      <c r="Q66" s="105">
        <f>Table1[[#This Row],[Budget]]-Table1[[#This Row],[Actuals]]-Table1[[#This Row],[Encumb]]</f>
        <v>-54.94</v>
      </c>
      <c r="R66" s="44"/>
      <c r="S66" s="44"/>
      <c r="T66" s="106">
        <f>Table1[[#This Row],[BBA]]+Table1[[#This Row],[Proj/Pend Budget]]-Table1[[#This Row],[Proj/Pend Actuals]]</f>
        <v>-54.94</v>
      </c>
    </row>
    <row r="67" spans="2:20" x14ac:dyDescent="0.35">
      <c r="B67" s="4">
        <v>2</v>
      </c>
      <c r="C67" s="5">
        <v>1189</v>
      </c>
      <c r="D67" s="5">
        <v>48500</v>
      </c>
      <c r="E67" s="6" t="s">
        <v>41</v>
      </c>
      <c r="F67" s="6" t="s">
        <v>23</v>
      </c>
      <c r="G67" s="6" t="s">
        <v>24</v>
      </c>
      <c r="H67" s="6" t="s">
        <v>42</v>
      </c>
      <c r="I67" s="37" t="s">
        <v>88</v>
      </c>
      <c r="J67" s="6" t="s">
        <v>43</v>
      </c>
      <c r="K67" s="39"/>
      <c r="L67" s="48"/>
      <c r="M67" s="104"/>
      <c r="N67" s="42"/>
      <c r="O67" s="42"/>
      <c r="P67" s="42"/>
      <c r="Q67" s="105">
        <f>Table1[[#This Row],[Budget]]-Table1[[#This Row],[Actuals]]-Table1[[#This Row],[Encumb]]</f>
        <v>0</v>
      </c>
      <c r="R67" s="44"/>
      <c r="S67" s="44"/>
      <c r="T67" s="106">
        <f>Table1[[#This Row],[BBA]]+Table1[[#This Row],[Proj/Pend Budget]]-Table1[[#This Row],[Proj/Pend Actuals]]</f>
        <v>0</v>
      </c>
    </row>
    <row r="68" spans="2:20" x14ac:dyDescent="0.35">
      <c r="B68" s="4">
        <v>2</v>
      </c>
      <c r="C68" s="5">
        <v>1192</v>
      </c>
      <c r="D68" s="5">
        <v>48114</v>
      </c>
      <c r="E68" s="6" t="s">
        <v>52</v>
      </c>
      <c r="F68" s="6" t="s">
        <v>45</v>
      </c>
      <c r="G68" s="6" t="s">
        <v>39</v>
      </c>
      <c r="H68" s="6" t="s">
        <v>80</v>
      </c>
      <c r="I68" s="37" t="s">
        <v>93</v>
      </c>
      <c r="J68" s="6" t="s">
        <v>54</v>
      </c>
      <c r="K68" s="39"/>
      <c r="L68" s="48"/>
      <c r="M68" s="104"/>
      <c r="N68" s="42"/>
      <c r="O68" s="42">
        <v>575</v>
      </c>
      <c r="P68" s="42"/>
      <c r="Q68" s="105">
        <f>Table1[[#This Row],[Budget]]-Table1[[#This Row],[Actuals]]-Table1[[#This Row],[Encumb]]</f>
        <v>-575</v>
      </c>
      <c r="R68" s="44"/>
      <c r="S68" s="44"/>
      <c r="T68" s="106">
        <f>Table1[[#This Row],[BBA]]+Table1[[#This Row],[Proj/Pend Budget]]-Table1[[#This Row],[Proj/Pend Actuals]]</f>
        <v>-575</v>
      </c>
    </row>
    <row r="69" spans="2:20" x14ac:dyDescent="0.35">
      <c r="B69" s="4">
        <v>2</v>
      </c>
      <c r="C69" s="5">
        <v>1192</v>
      </c>
      <c r="D69" s="5">
        <v>48114</v>
      </c>
      <c r="E69" s="6" t="s">
        <v>52</v>
      </c>
      <c r="F69" s="6" t="s">
        <v>45</v>
      </c>
      <c r="G69" s="6" t="s">
        <v>39</v>
      </c>
      <c r="H69" s="6" t="s">
        <v>94</v>
      </c>
      <c r="I69" s="37" t="s">
        <v>57</v>
      </c>
      <c r="J69" s="6" t="s">
        <v>54</v>
      </c>
      <c r="K69" s="39"/>
      <c r="L69" s="48"/>
      <c r="M69" s="104"/>
      <c r="N69" s="42"/>
      <c r="O69" s="42">
        <v>425</v>
      </c>
      <c r="P69" s="42"/>
      <c r="Q69" s="105">
        <f>Table1[[#This Row],[Budget]]-Table1[[#This Row],[Actuals]]-Table1[[#This Row],[Encumb]]</f>
        <v>-425</v>
      </c>
      <c r="R69" s="44"/>
      <c r="S69" s="44"/>
      <c r="T69" s="106">
        <f>Table1[[#This Row],[BBA]]+Table1[[#This Row],[Proj/Pend Budget]]-Table1[[#This Row],[Proj/Pend Actuals]]</f>
        <v>-425</v>
      </c>
    </row>
    <row r="70" spans="2:20" x14ac:dyDescent="0.35">
      <c r="B70" s="4">
        <v>3</v>
      </c>
      <c r="C70" s="5">
        <v>1189</v>
      </c>
      <c r="D70" s="5">
        <v>48500</v>
      </c>
      <c r="E70" s="6" t="s">
        <v>22</v>
      </c>
      <c r="F70" s="6" t="s">
        <v>23</v>
      </c>
      <c r="G70" s="48" t="s">
        <v>24</v>
      </c>
      <c r="H70" s="48" t="s">
        <v>25</v>
      </c>
      <c r="I70" s="37" t="s">
        <v>95</v>
      </c>
      <c r="J70" s="48" t="s">
        <v>27</v>
      </c>
      <c r="K70" s="39"/>
      <c r="L70" s="48"/>
      <c r="M70" s="104"/>
      <c r="N70" s="42"/>
      <c r="O70" s="42">
        <v>13750</v>
      </c>
      <c r="P70" s="42"/>
      <c r="Q70" s="105">
        <f>Table1[[#This Row],[Budget]]-Table1[[#This Row],[Actuals]]-Table1[[#This Row],[Encumb]]</f>
        <v>-13750</v>
      </c>
      <c r="R70" s="44"/>
      <c r="S70" s="44"/>
      <c r="T70" s="106">
        <f>Table1[[#This Row],[BBA]]+Table1[[#This Row],[Proj/Pend Budget]]-Table1[[#This Row],[Proj/Pend Actuals]]</f>
        <v>-13750</v>
      </c>
    </row>
    <row r="71" spans="2:20" x14ac:dyDescent="0.35">
      <c r="B71" s="4">
        <v>3</v>
      </c>
      <c r="C71" s="5">
        <v>1189</v>
      </c>
      <c r="D71" s="5">
        <v>48500</v>
      </c>
      <c r="E71" s="6" t="s">
        <v>22</v>
      </c>
      <c r="F71" s="6" t="s">
        <v>23</v>
      </c>
      <c r="G71" s="48" t="s">
        <v>24</v>
      </c>
      <c r="H71" s="48" t="s">
        <v>25</v>
      </c>
      <c r="I71" s="37" t="s">
        <v>96</v>
      </c>
      <c r="J71" s="48" t="s">
        <v>27</v>
      </c>
      <c r="K71" s="39"/>
      <c r="L71" s="48"/>
      <c r="M71" s="104"/>
      <c r="N71" s="42">
        <v>3222</v>
      </c>
      <c r="O71" s="42"/>
      <c r="P71" s="43"/>
      <c r="Q71" s="105">
        <f>Table1[[#This Row],[Budget]]-Table1[[#This Row],[Actuals]]-Table1[[#This Row],[Encumb]]</f>
        <v>3222</v>
      </c>
      <c r="R71" s="44"/>
      <c r="S71" s="45"/>
      <c r="T71" s="106">
        <f>Table1[[#This Row],[BBA]]+Table1[[#This Row],[Proj/Pend Budget]]-Table1[[#This Row],[Proj/Pend Actuals]]</f>
        <v>3222</v>
      </c>
    </row>
    <row r="72" spans="2:20" x14ac:dyDescent="0.35">
      <c r="B72" s="4">
        <v>3</v>
      </c>
      <c r="C72" s="5">
        <v>1189</v>
      </c>
      <c r="D72" s="5">
        <v>48500</v>
      </c>
      <c r="E72" s="6" t="s">
        <v>29</v>
      </c>
      <c r="F72" s="6" t="s">
        <v>23</v>
      </c>
      <c r="G72" s="6" t="s">
        <v>24</v>
      </c>
      <c r="H72" s="6" t="s">
        <v>30</v>
      </c>
      <c r="I72" s="37" t="s">
        <v>95</v>
      </c>
      <c r="J72" s="6" t="s">
        <v>31</v>
      </c>
      <c r="K72" s="39"/>
      <c r="L72" s="48"/>
      <c r="M72" s="104"/>
      <c r="N72" s="42"/>
      <c r="O72" s="42">
        <v>6667</v>
      </c>
      <c r="P72" s="42"/>
      <c r="Q72" s="105">
        <f>Table1[[#This Row],[Budget]]-Table1[[#This Row],[Actuals]]-Table1[[#This Row],[Encumb]]</f>
        <v>-6667</v>
      </c>
      <c r="R72" s="44"/>
      <c r="S72" s="44"/>
      <c r="T72" s="106">
        <f>Table1[[#This Row],[BBA]]+Table1[[#This Row],[Proj/Pend Budget]]-Table1[[#This Row],[Proj/Pend Actuals]]</f>
        <v>-6667</v>
      </c>
    </row>
    <row r="73" spans="2:20" x14ac:dyDescent="0.35">
      <c r="B73" s="4">
        <v>3</v>
      </c>
      <c r="C73" s="5">
        <v>1189</v>
      </c>
      <c r="D73" s="5">
        <v>48500</v>
      </c>
      <c r="E73" s="6" t="s">
        <v>29</v>
      </c>
      <c r="F73" s="6" t="s">
        <v>23</v>
      </c>
      <c r="G73" s="6" t="s">
        <v>24</v>
      </c>
      <c r="H73" s="6" t="s">
        <v>32</v>
      </c>
      <c r="I73" s="37" t="s">
        <v>97</v>
      </c>
      <c r="J73" s="6" t="s">
        <v>34</v>
      </c>
      <c r="K73" s="39"/>
      <c r="L73" s="48"/>
      <c r="M73" s="104"/>
      <c r="N73" s="42"/>
      <c r="O73" s="42">
        <v>4906</v>
      </c>
      <c r="P73" s="42"/>
      <c r="Q73" s="105">
        <f>Table1[[#This Row],[Budget]]-Table1[[#This Row],[Actuals]]-Table1[[#This Row],[Encumb]]</f>
        <v>-4906</v>
      </c>
      <c r="R73" s="44"/>
      <c r="S73" s="44"/>
      <c r="T73" s="106">
        <f>Table1[[#This Row],[BBA]]+Table1[[#This Row],[Proj/Pend Budget]]-Table1[[#This Row],[Proj/Pend Actuals]]</f>
        <v>-4906</v>
      </c>
    </row>
    <row r="74" spans="2:20" x14ac:dyDescent="0.35">
      <c r="B74" s="4">
        <v>3</v>
      </c>
      <c r="C74" s="5">
        <v>1189</v>
      </c>
      <c r="D74" s="5">
        <v>48500</v>
      </c>
      <c r="E74" s="6" t="s">
        <v>29</v>
      </c>
      <c r="F74" s="6" t="s">
        <v>23</v>
      </c>
      <c r="G74" s="6" t="s">
        <v>24</v>
      </c>
      <c r="H74" s="6" t="s">
        <v>35</v>
      </c>
      <c r="I74" s="37" t="s">
        <v>95</v>
      </c>
      <c r="J74" s="6" t="s">
        <v>36</v>
      </c>
      <c r="K74" s="39"/>
      <c r="L74" s="48"/>
      <c r="M74" s="104"/>
      <c r="N74" s="42"/>
      <c r="O74" s="42">
        <v>4167</v>
      </c>
      <c r="P74" s="42"/>
      <c r="Q74" s="105">
        <f>Table1[[#This Row],[Budget]]-Table1[[#This Row],[Actuals]]-Table1[[#This Row],[Encumb]]</f>
        <v>-4167</v>
      </c>
      <c r="R74" s="44"/>
      <c r="S74" s="44"/>
      <c r="T74" s="106">
        <f>Table1[[#This Row],[BBA]]+Table1[[#This Row],[Proj/Pend Budget]]-Table1[[#This Row],[Proj/Pend Actuals]]</f>
        <v>-4167</v>
      </c>
    </row>
    <row r="75" spans="2:20" x14ac:dyDescent="0.35">
      <c r="B75" s="4">
        <v>3</v>
      </c>
      <c r="C75" s="5">
        <v>1189</v>
      </c>
      <c r="D75" s="5">
        <v>48500</v>
      </c>
      <c r="E75" s="6" t="s">
        <v>29</v>
      </c>
      <c r="F75" s="6" t="s">
        <v>23</v>
      </c>
      <c r="G75" s="6" t="s">
        <v>24</v>
      </c>
      <c r="H75" s="6" t="s">
        <v>38</v>
      </c>
      <c r="I75" s="37" t="s">
        <v>95</v>
      </c>
      <c r="J75" s="6" t="s">
        <v>39</v>
      </c>
      <c r="K75" s="39"/>
      <c r="L75" s="48"/>
      <c r="M75" s="104"/>
      <c r="N75" s="42"/>
      <c r="O75" s="42">
        <v>4483</v>
      </c>
      <c r="P75" s="42"/>
      <c r="Q75" s="105">
        <f>Table1[[#This Row],[Budget]]-Table1[[#This Row],[Actuals]]-Table1[[#This Row],[Encumb]]</f>
        <v>-4483</v>
      </c>
      <c r="R75" s="44"/>
      <c r="S75" s="44"/>
      <c r="T75" s="106">
        <f>Table1[[#This Row],[BBA]]+Table1[[#This Row],[Proj/Pend Budget]]-Table1[[#This Row],[Proj/Pend Actuals]]</f>
        <v>-4483</v>
      </c>
    </row>
    <row r="76" spans="2:20" x14ac:dyDescent="0.35">
      <c r="B76" s="4">
        <v>3</v>
      </c>
      <c r="C76" s="5">
        <v>1189</v>
      </c>
      <c r="D76" s="5">
        <v>48500</v>
      </c>
      <c r="E76" s="6" t="s">
        <v>41</v>
      </c>
      <c r="F76" s="6" t="s">
        <v>23</v>
      </c>
      <c r="G76" s="6" t="s">
        <v>24</v>
      </c>
      <c r="H76" s="6" t="s">
        <v>42</v>
      </c>
      <c r="I76" s="37" t="s">
        <v>95</v>
      </c>
      <c r="J76" s="6" t="s">
        <v>43</v>
      </c>
      <c r="K76" s="39"/>
      <c r="L76" s="48"/>
      <c r="M76" s="104"/>
      <c r="N76" s="42"/>
      <c r="O76" s="42">
        <v>650</v>
      </c>
      <c r="P76" s="42"/>
      <c r="Q76" s="105">
        <f>Table1[[#This Row],[Budget]]-Table1[[#This Row],[Actuals]]-Table1[[#This Row],[Encumb]]</f>
        <v>-650</v>
      </c>
      <c r="R76" s="44"/>
      <c r="S76" s="44"/>
      <c r="T76" s="106">
        <f>Table1[[#This Row],[BBA]]+Table1[[#This Row],[Proj/Pend Budget]]-Table1[[#This Row],[Proj/Pend Actuals]]</f>
        <v>-650</v>
      </c>
    </row>
    <row r="77" spans="2:20" x14ac:dyDescent="0.35">
      <c r="B77" s="4">
        <v>3</v>
      </c>
      <c r="C77" s="5">
        <v>1192</v>
      </c>
      <c r="D77" s="5">
        <v>48114</v>
      </c>
      <c r="E77" s="6" t="s">
        <v>41</v>
      </c>
      <c r="F77" s="6" t="s">
        <v>23</v>
      </c>
      <c r="G77" s="6" t="s">
        <v>24</v>
      </c>
      <c r="H77" s="6" t="s">
        <v>85</v>
      </c>
      <c r="I77" s="37" t="s">
        <v>95</v>
      </c>
      <c r="J77" s="6" t="s">
        <v>98</v>
      </c>
      <c r="K77" s="39"/>
      <c r="L77" s="48"/>
      <c r="M77" s="104"/>
      <c r="N77" s="42"/>
      <c r="O77" s="42">
        <v>825</v>
      </c>
      <c r="P77" s="42"/>
      <c r="Q77" s="105">
        <f>Table1[[#This Row],[Budget]]-Table1[[#This Row],[Actuals]]-Table1[[#This Row],[Encumb]]</f>
        <v>-825</v>
      </c>
      <c r="R77" s="44"/>
      <c r="S77" s="44"/>
      <c r="T77" s="106">
        <f>Table1[[#This Row],[BBA]]+Table1[[#This Row],[Proj/Pend Budget]]-Table1[[#This Row],[Proj/Pend Actuals]]</f>
        <v>-825</v>
      </c>
    </row>
    <row r="78" spans="2:20" x14ac:dyDescent="0.35">
      <c r="B78" s="4">
        <v>4</v>
      </c>
      <c r="C78" s="5">
        <v>1189</v>
      </c>
      <c r="D78" s="5">
        <v>48500</v>
      </c>
      <c r="E78" s="6" t="s">
        <v>22</v>
      </c>
      <c r="F78" s="6" t="s">
        <v>23</v>
      </c>
      <c r="G78" s="6" t="s">
        <v>24</v>
      </c>
      <c r="H78" s="6" t="s">
        <v>25</v>
      </c>
      <c r="I78" s="37" t="s">
        <v>99</v>
      </c>
      <c r="J78" s="6" t="s">
        <v>27</v>
      </c>
      <c r="K78" s="39"/>
      <c r="L78" s="48"/>
      <c r="M78" s="104"/>
      <c r="N78" s="42"/>
      <c r="O78" s="42">
        <v>13750</v>
      </c>
      <c r="P78" s="42"/>
      <c r="Q78" s="105">
        <f>Table1[[#This Row],[Budget]]-Table1[[#This Row],[Actuals]]-Table1[[#This Row],[Encumb]]</f>
        <v>-13750</v>
      </c>
      <c r="R78" s="44"/>
      <c r="S78" s="44"/>
      <c r="T78" s="106">
        <f>Table1[[#This Row],[BBA]]+Table1[[#This Row],[Proj/Pend Budget]]-Table1[[#This Row],[Proj/Pend Actuals]]</f>
        <v>-13750</v>
      </c>
    </row>
    <row r="79" spans="2:20" x14ac:dyDescent="0.35">
      <c r="B79" s="4">
        <v>4</v>
      </c>
      <c r="C79" s="5">
        <v>1189</v>
      </c>
      <c r="D79" s="5">
        <v>48500</v>
      </c>
      <c r="E79" s="6" t="s">
        <v>29</v>
      </c>
      <c r="F79" s="6" t="s">
        <v>23</v>
      </c>
      <c r="G79" s="6" t="s">
        <v>24</v>
      </c>
      <c r="H79" s="6" t="s">
        <v>30</v>
      </c>
      <c r="I79" s="37" t="s">
        <v>99</v>
      </c>
      <c r="J79" s="6" t="s">
        <v>31</v>
      </c>
      <c r="K79" s="39"/>
      <c r="L79" s="48"/>
      <c r="M79" s="104"/>
      <c r="N79" s="42"/>
      <c r="O79" s="42">
        <v>6667</v>
      </c>
      <c r="P79" s="42"/>
      <c r="Q79" s="105">
        <f>Table1[[#This Row],[Budget]]-Table1[[#This Row],[Actuals]]-Table1[[#This Row],[Encumb]]</f>
        <v>-6667</v>
      </c>
      <c r="R79" s="44"/>
      <c r="S79" s="44"/>
      <c r="T79" s="106">
        <f>Table1[[#This Row],[BBA]]+Table1[[#This Row],[Proj/Pend Budget]]-Table1[[#This Row],[Proj/Pend Actuals]]</f>
        <v>-6667</v>
      </c>
    </row>
    <row r="80" spans="2:20" x14ac:dyDescent="0.35">
      <c r="B80" s="4">
        <v>4</v>
      </c>
      <c r="C80" s="5">
        <v>1189</v>
      </c>
      <c r="D80" s="5">
        <v>48500</v>
      </c>
      <c r="E80" s="6" t="s">
        <v>29</v>
      </c>
      <c r="F80" s="6" t="s">
        <v>23</v>
      </c>
      <c r="G80" s="6" t="s">
        <v>24</v>
      </c>
      <c r="H80" s="6" t="s">
        <v>32</v>
      </c>
      <c r="I80" s="37" t="s">
        <v>99</v>
      </c>
      <c r="J80" s="6" t="s">
        <v>34</v>
      </c>
      <c r="K80" s="39"/>
      <c r="L80" s="48"/>
      <c r="M80" s="104"/>
      <c r="N80" s="42"/>
      <c r="O80" s="42">
        <v>4906</v>
      </c>
      <c r="P80" s="42"/>
      <c r="Q80" s="105">
        <f>Table1[[#This Row],[Budget]]-Table1[[#This Row],[Actuals]]-Table1[[#This Row],[Encumb]]</f>
        <v>-4906</v>
      </c>
      <c r="R80" s="44"/>
      <c r="S80" s="44"/>
      <c r="T80" s="106">
        <f>Table1[[#This Row],[BBA]]+Table1[[#This Row],[Proj/Pend Budget]]-Table1[[#This Row],[Proj/Pend Actuals]]</f>
        <v>-4906</v>
      </c>
    </row>
    <row r="81" spans="2:20" x14ac:dyDescent="0.35">
      <c r="B81" s="4">
        <v>4</v>
      </c>
      <c r="C81" s="5">
        <v>1189</v>
      </c>
      <c r="D81" s="5">
        <v>48500</v>
      </c>
      <c r="E81" s="6" t="s">
        <v>29</v>
      </c>
      <c r="F81" s="6" t="s">
        <v>23</v>
      </c>
      <c r="G81" s="6" t="s">
        <v>24</v>
      </c>
      <c r="H81" s="48" t="s">
        <v>35</v>
      </c>
      <c r="I81" s="37" t="s">
        <v>99</v>
      </c>
      <c r="J81" s="48" t="s">
        <v>36</v>
      </c>
      <c r="K81" s="39"/>
      <c r="L81" s="48"/>
      <c r="M81" s="104"/>
      <c r="N81" s="42"/>
      <c r="O81" s="42">
        <v>4167</v>
      </c>
      <c r="P81" s="42"/>
      <c r="Q81" s="105">
        <f>Table1[[#This Row],[Budget]]-Table1[[#This Row],[Actuals]]-Table1[[#This Row],[Encumb]]</f>
        <v>-4167</v>
      </c>
      <c r="R81" s="44"/>
      <c r="S81" s="44"/>
      <c r="T81" s="106">
        <f>Table1[[#This Row],[BBA]]+Table1[[#This Row],[Proj/Pend Budget]]-Table1[[#This Row],[Proj/Pend Actuals]]</f>
        <v>-4167</v>
      </c>
    </row>
    <row r="82" spans="2:20" x14ac:dyDescent="0.35">
      <c r="B82" s="4">
        <v>4</v>
      </c>
      <c r="C82" s="5">
        <v>1189</v>
      </c>
      <c r="D82" s="5">
        <v>48500</v>
      </c>
      <c r="E82" s="6" t="s">
        <v>29</v>
      </c>
      <c r="F82" s="6" t="s">
        <v>23</v>
      </c>
      <c r="G82" s="6" t="s">
        <v>24</v>
      </c>
      <c r="H82" s="6" t="s">
        <v>38</v>
      </c>
      <c r="I82" s="37" t="s">
        <v>99</v>
      </c>
      <c r="J82" s="6" t="s">
        <v>39</v>
      </c>
      <c r="K82" s="39"/>
      <c r="L82" s="48"/>
      <c r="M82" s="104"/>
      <c r="N82" s="42"/>
      <c r="O82" s="42">
        <v>4483</v>
      </c>
      <c r="P82" s="42"/>
      <c r="Q82" s="105">
        <f>Table1[[#This Row],[Budget]]-Table1[[#This Row],[Actuals]]-Table1[[#This Row],[Encumb]]</f>
        <v>-4483</v>
      </c>
      <c r="R82" s="44"/>
      <c r="S82" s="44"/>
      <c r="T82" s="106">
        <f>Table1[[#This Row],[BBA]]+Table1[[#This Row],[Proj/Pend Budget]]-Table1[[#This Row],[Proj/Pend Actuals]]</f>
        <v>-4483</v>
      </c>
    </row>
    <row r="83" spans="2:20" x14ac:dyDescent="0.35">
      <c r="B83" s="4">
        <v>4</v>
      </c>
      <c r="C83" s="5">
        <v>1189</v>
      </c>
      <c r="D83" s="5">
        <v>48500</v>
      </c>
      <c r="E83" s="6" t="s">
        <v>41</v>
      </c>
      <c r="F83" s="6" t="s">
        <v>23</v>
      </c>
      <c r="G83" s="6" t="s">
        <v>24</v>
      </c>
      <c r="H83" s="6" t="s">
        <v>42</v>
      </c>
      <c r="I83" s="37" t="s">
        <v>99</v>
      </c>
      <c r="J83" s="6" t="s">
        <v>43</v>
      </c>
      <c r="K83" s="39"/>
      <c r="L83" s="48"/>
      <c r="M83" s="104"/>
      <c r="N83" s="42"/>
      <c r="O83" s="42">
        <v>650</v>
      </c>
      <c r="P83" s="42"/>
      <c r="Q83" s="105">
        <f>Table1[[#This Row],[Budget]]-Table1[[#This Row],[Actuals]]-Table1[[#This Row],[Encumb]]</f>
        <v>-650</v>
      </c>
      <c r="R83" s="44"/>
      <c r="S83" s="44"/>
      <c r="T83" s="106">
        <f>Table1[[#This Row],[BBA]]+Table1[[#This Row],[Proj/Pend Budget]]-Table1[[#This Row],[Proj/Pend Actuals]]</f>
        <v>-650</v>
      </c>
    </row>
    <row r="84" spans="2:20" x14ac:dyDescent="0.35">
      <c r="B84" s="4">
        <v>4</v>
      </c>
      <c r="C84" s="5">
        <v>1192</v>
      </c>
      <c r="D84" s="5">
        <v>48114</v>
      </c>
      <c r="E84" s="6" t="s">
        <v>41</v>
      </c>
      <c r="F84" s="6" t="s">
        <v>23</v>
      </c>
      <c r="G84" s="6" t="s">
        <v>24</v>
      </c>
      <c r="H84" s="6" t="s">
        <v>85</v>
      </c>
      <c r="I84" s="37" t="s">
        <v>99</v>
      </c>
      <c r="J84" s="6" t="s">
        <v>98</v>
      </c>
      <c r="K84" s="39"/>
      <c r="L84" s="48"/>
      <c r="M84" s="104"/>
      <c r="N84" s="42"/>
      <c r="O84" s="42">
        <v>760</v>
      </c>
      <c r="P84" s="42"/>
      <c r="Q84" s="105">
        <f>Table1[[#This Row],[Budget]]-Table1[[#This Row],[Actuals]]-Table1[[#This Row],[Encumb]]</f>
        <v>-760</v>
      </c>
      <c r="R84" s="44"/>
      <c r="S84" s="44"/>
      <c r="T84" s="106">
        <f>Table1[[#This Row],[BBA]]+Table1[[#This Row],[Proj/Pend Budget]]-Table1[[#This Row],[Proj/Pend Actuals]]</f>
        <v>-760</v>
      </c>
    </row>
    <row r="85" spans="2:20" x14ac:dyDescent="0.35">
      <c r="B85" s="4">
        <v>5</v>
      </c>
      <c r="C85" s="5">
        <v>1189</v>
      </c>
      <c r="D85" s="5">
        <v>48500</v>
      </c>
      <c r="E85" s="6" t="s">
        <v>22</v>
      </c>
      <c r="F85" s="6" t="s">
        <v>23</v>
      </c>
      <c r="G85" s="6" t="s">
        <v>24</v>
      </c>
      <c r="H85" s="6" t="s">
        <v>25</v>
      </c>
      <c r="I85" s="37" t="s">
        <v>100</v>
      </c>
      <c r="J85" s="6" t="s">
        <v>27</v>
      </c>
      <c r="K85" s="39"/>
      <c r="L85" s="48"/>
      <c r="M85" s="104"/>
      <c r="N85" s="42"/>
      <c r="O85" s="42">
        <v>13750</v>
      </c>
      <c r="P85" s="42"/>
      <c r="Q85" s="105">
        <f>Table1[[#This Row],[Budget]]-Table1[[#This Row],[Actuals]]-Table1[[#This Row],[Encumb]]</f>
        <v>-13750</v>
      </c>
      <c r="R85" s="44"/>
      <c r="S85" s="44"/>
      <c r="T85" s="106">
        <f>Table1[[#This Row],[BBA]]+Table1[[#This Row],[Proj/Pend Budget]]-Table1[[#This Row],[Proj/Pend Actuals]]</f>
        <v>-13750</v>
      </c>
    </row>
    <row r="86" spans="2:20" x14ac:dyDescent="0.35">
      <c r="B86" s="4">
        <v>5</v>
      </c>
      <c r="C86" s="5">
        <v>1189</v>
      </c>
      <c r="D86" s="5">
        <v>48500</v>
      </c>
      <c r="E86" s="6" t="s">
        <v>29</v>
      </c>
      <c r="F86" s="6" t="s">
        <v>23</v>
      </c>
      <c r="G86" s="6" t="s">
        <v>24</v>
      </c>
      <c r="H86" s="6" t="s">
        <v>30</v>
      </c>
      <c r="I86" s="37" t="s">
        <v>100</v>
      </c>
      <c r="J86" s="6" t="s">
        <v>31</v>
      </c>
      <c r="K86" s="39"/>
      <c r="L86" s="48"/>
      <c r="M86" s="104"/>
      <c r="N86" s="42"/>
      <c r="O86" s="42">
        <v>6667</v>
      </c>
      <c r="P86" s="42"/>
      <c r="Q86" s="105">
        <f>Table1[[#This Row],[Budget]]-Table1[[#This Row],[Actuals]]-Table1[[#This Row],[Encumb]]</f>
        <v>-6667</v>
      </c>
      <c r="R86" s="44"/>
      <c r="S86" s="44"/>
      <c r="T86" s="106">
        <f>Table1[[#This Row],[BBA]]+Table1[[#This Row],[Proj/Pend Budget]]-Table1[[#This Row],[Proj/Pend Actuals]]</f>
        <v>-6667</v>
      </c>
    </row>
    <row r="87" spans="2:20" x14ac:dyDescent="0.35">
      <c r="B87" s="4">
        <v>5</v>
      </c>
      <c r="C87" s="5">
        <v>1189</v>
      </c>
      <c r="D87" s="5">
        <v>48500</v>
      </c>
      <c r="E87" s="6" t="s">
        <v>29</v>
      </c>
      <c r="F87" s="6" t="s">
        <v>23</v>
      </c>
      <c r="G87" s="6" t="s">
        <v>24</v>
      </c>
      <c r="H87" s="48" t="s">
        <v>32</v>
      </c>
      <c r="I87" s="37" t="s">
        <v>100</v>
      </c>
      <c r="J87" s="48" t="s">
        <v>34</v>
      </c>
      <c r="K87" s="39"/>
      <c r="L87" s="48"/>
      <c r="M87" s="104"/>
      <c r="N87" s="42"/>
      <c r="O87" s="42">
        <v>4906</v>
      </c>
      <c r="P87" s="42"/>
      <c r="Q87" s="105">
        <f>Table1[[#This Row],[Budget]]-Table1[[#This Row],[Actuals]]-Table1[[#This Row],[Encumb]]</f>
        <v>-4906</v>
      </c>
      <c r="R87" s="44"/>
      <c r="S87" s="44"/>
      <c r="T87" s="106">
        <f>Table1[[#This Row],[BBA]]+Table1[[#This Row],[Proj/Pend Budget]]-Table1[[#This Row],[Proj/Pend Actuals]]</f>
        <v>-4906</v>
      </c>
    </row>
    <row r="88" spans="2:20" x14ac:dyDescent="0.35">
      <c r="B88" s="4">
        <v>5</v>
      </c>
      <c r="C88" s="5">
        <v>1189</v>
      </c>
      <c r="D88" s="5">
        <v>48500</v>
      </c>
      <c r="E88" s="6" t="s">
        <v>29</v>
      </c>
      <c r="F88" s="6" t="s">
        <v>23</v>
      </c>
      <c r="G88" s="6" t="s">
        <v>24</v>
      </c>
      <c r="H88" s="6" t="s">
        <v>35</v>
      </c>
      <c r="I88" s="37" t="s">
        <v>100</v>
      </c>
      <c r="J88" s="6" t="s">
        <v>36</v>
      </c>
      <c r="K88" s="39"/>
      <c r="L88" s="48"/>
      <c r="M88" s="104"/>
      <c r="N88" s="42"/>
      <c r="O88" s="42">
        <v>4167</v>
      </c>
      <c r="P88" s="42"/>
      <c r="Q88" s="105">
        <f>Table1[[#This Row],[Budget]]-Table1[[#This Row],[Actuals]]-Table1[[#This Row],[Encumb]]</f>
        <v>-4167</v>
      </c>
      <c r="R88" s="44"/>
      <c r="S88" s="44"/>
      <c r="T88" s="106">
        <f>Table1[[#This Row],[BBA]]+Table1[[#This Row],[Proj/Pend Budget]]-Table1[[#This Row],[Proj/Pend Actuals]]</f>
        <v>-4167</v>
      </c>
    </row>
    <row r="89" spans="2:20" x14ac:dyDescent="0.35">
      <c r="B89" s="4">
        <v>5</v>
      </c>
      <c r="C89" s="5">
        <v>1189</v>
      </c>
      <c r="D89" s="5">
        <v>48500</v>
      </c>
      <c r="E89" s="6" t="s">
        <v>29</v>
      </c>
      <c r="F89" s="6" t="s">
        <v>23</v>
      </c>
      <c r="G89" s="6" t="s">
        <v>24</v>
      </c>
      <c r="H89" s="6" t="s">
        <v>38</v>
      </c>
      <c r="I89" s="37" t="s">
        <v>100</v>
      </c>
      <c r="J89" s="6" t="s">
        <v>39</v>
      </c>
      <c r="K89" s="39"/>
      <c r="L89" s="48"/>
      <c r="M89" s="104"/>
      <c r="N89" s="42"/>
      <c r="O89" s="42">
        <v>4483</v>
      </c>
      <c r="P89" s="42"/>
      <c r="Q89" s="105">
        <f>Table1[[#This Row],[Budget]]-Table1[[#This Row],[Actuals]]-Table1[[#This Row],[Encumb]]</f>
        <v>-4483</v>
      </c>
      <c r="R89" s="44"/>
      <c r="S89" s="44"/>
      <c r="T89" s="106">
        <f>Table1[[#This Row],[BBA]]+Table1[[#This Row],[Proj/Pend Budget]]-Table1[[#This Row],[Proj/Pend Actuals]]</f>
        <v>-4483</v>
      </c>
    </row>
    <row r="90" spans="2:20" x14ac:dyDescent="0.35">
      <c r="B90" s="4">
        <v>5</v>
      </c>
      <c r="C90" s="5">
        <v>1189</v>
      </c>
      <c r="D90" s="5">
        <v>48500</v>
      </c>
      <c r="E90" s="6" t="s">
        <v>41</v>
      </c>
      <c r="F90" s="6" t="s">
        <v>23</v>
      </c>
      <c r="G90" s="6" t="s">
        <v>24</v>
      </c>
      <c r="H90" s="6" t="s">
        <v>42</v>
      </c>
      <c r="I90" s="37" t="s">
        <v>100</v>
      </c>
      <c r="J90" s="6" t="s">
        <v>43</v>
      </c>
      <c r="K90" s="39"/>
      <c r="L90" s="48"/>
      <c r="M90" s="104"/>
      <c r="N90" s="42"/>
      <c r="O90" s="42">
        <v>750</v>
      </c>
      <c r="P90" s="42"/>
      <c r="Q90" s="105">
        <f>Table1[[#This Row],[Budget]]-Table1[[#This Row],[Actuals]]-Table1[[#This Row],[Encumb]]</f>
        <v>-750</v>
      </c>
      <c r="R90" s="44"/>
      <c r="S90" s="44"/>
      <c r="T90" s="106">
        <f>Table1[[#This Row],[BBA]]+Table1[[#This Row],[Proj/Pend Budget]]-Table1[[#This Row],[Proj/Pend Actuals]]</f>
        <v>-750</v>
      </c>
    </row>
    <row r="91" spans="2:20" x14ac:dyDescent="0.35">
      <c r="B91" s="4">
        <v>5</v>
      </c>
      <c r="C91" s="5">
        <v>1192</v>
      </c>
      <c r="D91" s="5">
        <v>48114</v>
      </c>
      <c r="E91" s="6" t="s">
        <v>41</v>
      </c>
      <c r="F91" s="6" t="s">
        <v>23</v>
      </c>
      <c r="G91" s="6" t="s">
        <v>24</v>
      </c>
      <c r="H91" s="6" t="s">
        <v>85</v>
      </c>
      <c r="I91" s="37" t="s">
        <v>100</v>
      </c>
      <c r="J91" s="6" t="s">
        <v>98</v>
      </c>
      <c r="K91" s="39"/>
      <c r="L91" s="48"/>
      <c r="M91" s="104"/>
      <c r="N91" s="42"/>
      <c r="O91" s="42">
        <v>915</v>
      </c>
      <c r="P91" s="42"/>
      <c r="Q91" s="105">
        <f>Table1[[#This Row],[Budget]]-Table1[[#This Row],[Actuals]]-Table1[[#This Row],[Encumb]]</f>
        <v>-915</v>
      </c>
      <c r="R91" s="44"/>
      <c r="S91" s="44"/>
      <c r="T91" s="106">
        <f>Table1[[#This Row],[BBA]]+Table1[[#This Row],[Proj/Pend Budget]]-Table1[[#This Row],[Proj/Pend Actuals]]</f>
        <v>-915</v>
      </c>
    </row>
    <row r="92" spans="2:20" x14ac:dyDescent="0.35">
      <c r="B92" s="4">
        <v>6</v>
      </c>
      <c r="C92" s="5">
        <v>1189</v>
      </c>
      <c r="D92" s="5">
        <v>48500</v>
      </c>
      <c r="E92" s="6" t="s">
        <v>68</v>
      </c>
      <c r="F92" s="6" t="s">
        <v>45</v>
      </c>
      <c r="G92" s="6" t="s">
        <v>27</v>
      </c>
      <c r="H92" s="6" t="s">
        <v>25</v>
      </c>
      <c r="I92" s="37" t="s">
        <v>84</v>
      </c>
      <c r="J92" s="6" t="s">
        <v>27</v>
      </c>
      <c r="K92" s="39"/>
      <c r="L92" s="48"/>
      <c r="M92" s="104"/>
      <c r="N92" s="42"/>
      <c r="O92" s="42">
        <v>347.5</v>
      </c>
      <c r="P92" s="42"/>
      <c r="Q92" s="105">
        <f>Table1[[#This Row],[Budget]]-Table1[[#This Row],[Actuals]]-Table1[[#This Row],[Encumb]]</f>
        <v>-347.5</v>
      </c>
      <c r="R92" s="44"/>
      <c r="S92" s="44"/>
      <c r="T92" s="106">
        <f>Table1[[#This Row],[BBA]]+Table1[[#This Row],[Proj/Pend Budget]]-Table1[[#This Row],[Proj/Pend Actuals]]</f>
        <v>-347.5</v>
      </c>
    </row>
    <row r="93" spans="2:20" x14ac:dyDescent="0.35">
      <c r="B93" s="4">
        <v>6</v>
      </c>
      <c r="C93" s="5">
        <v>1189</v>
      </c>
      <c r="D93" s="5">
        <v>48500</v>
      </c>
      <c r="E93" s="6" t="s">
        <v>44</v>
      </c>
      <c r="F93" s="6" t="s">
        <v>45</v>
      </c>
      <c r="G93" s="6" t="s">
        <v>27</v>
      </c>
      <c r="H93" s="48" t="s">
        <v>25</v>
      </c>
      <c r="I93" s="37" t="s">
        <v>101</v>
      </c>
      <c r="J93" s="48" t="s">
        <v>27</v>
      </c>
      <c r="K93" s="39"/>
      <c r="L93" s="48"/>
      <c r="M93" s="104"/>
      <c r="N93" s="42"/>
      <c r="O93" s="42">
        <v>595</v>
      </c>
      <c r="P93" s="42"/>
      <c r="Q93" s="105">
        <f>Table1[[#This Row],[Budget]]-Table1[[#This Row],[Actuals]]-Table1[[#This Row],[Encumb]]</f>
        <v>-595</v>
      </c>
      <c r="R93" s="44"/>
      <c r="S93" s="44"/>
      <c r="T93" s="106">
        <f>Table1[[#This Row],[BBA]]+Table1[[#This Row],[Proj/Pend Budget]]-Table1[[#This Row],[Proj/Pend Actuals]]</f>
        <v>-595</v>
      </c>
    </row>
    <row r="94" spans="2:20" x14ac:dyDescent="0.35">
      <c r="B94" s="4">
        <v>6</v>
      </c>
      <c r="C94" s="5">
        <v>1189</v>
      </c>
      <c r="D94" s="5">
        <v>48500</v>
      </c>
      <c r="E94" s="6" t="s">
        <v>46</v>
      </c>
      <c r="F94" s="6" t="s">
        <v>45</v>
      </c>
      <c r="G94" s="6" t="s">
        <v>31</v>
      </c>
      <c r="H94" s="6" t="s">
        <v>30</v>
      </c>
      <c r="I94" s="37" t="s">
        <v>84</v>
      </c>
      <c r="J94" s="6" t="s">
        <v>31</v>
      </c>
      <c r="K94" s="39"/>
      <c r="L94" s="48"/>
      <c r="M94" s="104"/>
      <c r="N94" s="42"/>
      <c r="O94" s="42">
        <v>778.96</v>
      </c>
      <c r="P94" s="42"/>
      <c r="Q94" s="105">
        <f>Table1[[#This Row],[Budget]]-Table1[[#This Row],[Actuals]]-Table1[[#This Row],[Encumb]]</f>
        <v>-778.96</v>
      </c>
      <c r="R94" s="44"/>
      <c r="S94" s="44"/>
      <c r="T94" s="106">
        <f>Table1[[#This Row],[BBA]]+Table1[[#This Row],[Proj/Pend Budget]]-Table1[[#This Row],[Proj/Pend Actuals]]</f>
        <v>-778.96</v>
      </c>
    </row>
    <row r="95" spans="2:20" x14ac:dyDescent="0.35">
      <c r="B95" s="4">
        <v>6</v>
      </c>
      <c r="C95" s="5">
        <v>1189</v>
      </c>
      <c r="D95" s="5">
        <v>48500</v>
      </c>
      <c r="E95" s="6" t="s">
        <v>52</v>
      </c>
      <c r="F95" s="6" t="s">
        <v>48</v>
      </c>
      <c r="G95" s="6" t="s">
        <v>24</v>
      </c>
      <c r="H95" s="6" t="s">
        <v>79</v>
      </c>
      <c r="I95" s="37" t="s">
        <v>92</v>
      </c>
      <c r="J95" s="6" t="s">
        <v>54</v>
      </c>
      <c r="K95" s="39"/>
      <c r="L95" s="48"/>
      <c r="M95" s="104"/>
      <c r="N95" s="42"/>
      <c r="O95" s="42">
        <v>53.86</v>
      </c>
      <c r="P95" s="42"/>
      <c r="Q95" s="105">
        <f>Table1[[#This Row],[Budget]]-Table1[[#This Row],[Actuals]]-Table1[[#This Row],[Encumb]]</f>
        <v>-53.86</v>
      </c>
      <c r="R95" s="44"/>
      <c r="S95" s="44"/>
      <c r="T95" s="106">
        <f>Table1[[#This Row],[BBA]]+Table1[[#This Row],[Proj/Pend Budget]]-Table1[[#This Row],[Proj/Pend Actuals]]</f>
        <v>-53.86</v>
      </c>
    </row>
    <row r="96" spans="2:20" x14ac:dyDescent="0.35">
      <c r="B96" s="4">
        <v>6</v>
      </c>
      <c r="C96" s="5">
        <v>1189</v>
      </c>
      <c r="D96" s="5">
        <v>48500</v>
      </c>
      <c r="E96" s="6" t="s">
        <v>52</v>
      </c>
      <c r="F96" s="6" t="s">
        <v>48</v>
      </c>
      <c r="G96" s="6" t="s">
        <v>24</v>
      </c>
      <c r="H96" s="6" t="s">
        <v>102</v>
      </c>
      <c r="I96" s="37" t="s">
        <v>92</v>
      </c>
      <c r="J96" s="6" t="s">
        <v>54</v>
      </c>
      <c r="K96" s="39"/>
      <c r="L96" s="48"/>
      <c r="M96" s="104"/>
      <c r="N96" s="42"/>
      <c r="O96" s="42">
        <v>43</v>
      </c>
      <c r="P96" s="42"/>
      <c r="Q96" s="105">
        <f>Table1[[#This Row],[Budget]]-Table1[[#This Row],[Actuals]]-Table1[[#This Row],[Encumb]]</f>
        <v>-43</v>
      </c>
      <c r="R96" s="44"/>
      <c r="S96" s="44"/>
      <c r="T96" s="106">
        <f>Table1[[#This Row],[BBA]]+Table1[[#This Row],[Proj/Pend Budget]]-Table1[[#This Row],[Proj/Pend Actuals]]</f>
        <v>-43</v>
      </c>
    </row>
    <row r="97" spans="2:20" x14ac:dyDescent="0.35">
      <c r="B97" s="4">
        <v>6</v>
      </c>
      <c r="C97" s="5">
        <v>1189</v>
      </c>
      <c r="D97" s="5">
        <v>48500</v>
      </c>
      <c r="E97" s="6" t="s">
        <v>52</v>
      </c>
      <c r="F97" s="6" t="s">
        <v>48</v>
      </c>
      <c r="G97" s="6" t="s">
        <v>24</v>
      </c>
      <c r="H97" s="6" t="s">
        <v>103</v>
      </c>
      <c r="I97" s="37" t="s">
        <v>92</v>
      </c>
      <c r="J97" s="6" t="s">
        <v>54</v>
      </c>
      <c r="K97" s="39"/>
      <c r="L97" s="48"/>
      <c r="M97" s="104"/>
      <c r="N97" s="42"/>
      <c r="O97" s="42">
        <v>7.06</v>
      </c>
      <c r="P97" s="42"/>
      <c r="Q97" s="105">
        <f>Table1[[#This Row],[Budget]]-Table1[[#This Row],[Actuals]]-Table1[[#This Row],[Encumb]]</f>
        <v>-7.06</v>
      </c>
      <c r="R97" s="44"/>
      <c r="S97" s="44"/>
      <c r="T97" s="106">
        <f>Table1[[#This Row],[BBA]]+Table1[[#This Row],[Proj/Pend Budget]]-Table1[[#This Row],[Proj/Pend Actuals]]</f>
        <v>-7.06</v>
      </c>
    </row>
    <row r="98" spans="2:20" x14ac:dyDescent="0.35">
      <c r="B98" s="4">
        <v>6</v>
      </c>
      <c r="C98" s="5">
        <v>1189</v>
      </c>
      <c r="D98" s="5">
        <v>48500</v>
      </c>
      <c r="E98" s="6" t="s">
        <v>52</v>
      </c>
      <c r="F98" s="6" t="s">
        <v>48</v>
      </c>
      <c r="G98" s="6" t="s">
        <v>24</v>
      </c>
      <c r="H98" s="6" t="s">
        <v>103</v>
      </c>
      <c r="I98" s="37" t="s">
        <v>92</v>
      </c>
      <c r="J98" s="6" t="s">
        <v>54</v>
      </c>
      <c r="K98" s="39"/>
      <c r="L98" s="48"/>
      <c r="M98" s="104"/>
      <c r="N98" s="42"/>
      <c r="O98" s="42">
        <v>9.2899999999999991</v>
      </c>
      <c r="P98" s="42"/>
      <c r="Q98" s="105">
        <f>Table1[[#This Row],[Budget]]-Table1[[#This Row],[Actuals]]-Table1[[#This Row],[Encumb]]</f>
        <v>-9.2899999999999991</v>
      </c>
      <c r="R98" s="44"/>
      <c r="S98" s="44"/>
      <c r="T98" s="106">
        <f>Table1[[#This Row],[BBA]]+Table1[[#This Row],[Proj/Pend Budget]]-Table1[[#This Row],[Proj/Pend Actuals]]</f>
        <v>-9.2899999999999991</v>
      </c>
    </row>
    <row r="99" spans="2:20" x14ac:dyDescent="0.35">
      <c r="B99" s="4">
        <v>6</v>
      </c>
      <c r="C99" s="5">
        <v>1189</v>
      </c>
      <c r="D99" s="5">
        <v>48500</v>
      </c>
      <c r="E99" s="6" t="s">
        <v>52</v>
      </c>
      <c r="F99" s="6" t="s">
        <v>48</v>
      </c>
      <c r="G99" s="6" t="s">
        <v>24</v>
      </c>
      <c r="H99" s="48" t="s">
        <v>80</v>
      </c>
      <c r="I99" s="37" t="s">
        <v>92</v>
      </c>
      <c r="J99" s="48" t="s">
        <v>54</v>
      </c>
      <c r="K99" s="39"/>
      <c r="L99" s="48"/>
      <c r="M99" s="104"/>
      <c r="N99" s="42"/>
      <c r="O99" s="42">
        <v>90.6</v>
      </c>
      <c r="P99" s="42"/>
      <c r="Q99" s="105">
        <f>Table1[[#This Row],[Budget]]-Table1[[#This Row],[Actuals]]-Table1[[#This Row],[Encumb]]</f>
        <v>-90.6</v>
      </c>
      <c r="R99" s="44"/>
      <c r="S99" s="44"/>
      <c r="T99" s="106">
        <f>Table1[[#This Row],[BBA]]+Table1[[#This Row],[Proj/Pend Budget]]-Table1[[#This Row],[Proj/Pend Actuals]]</f>
        <v>-90.6</v>
      </c>
    </row>
    <row r="100" spans="2:20" x14ac:dyDescent="0.35">
      <c r="B100" s="4">
        <v>6</v>
      </c>
      <c r="C100" s="5">
        <v>1189</v>
      </c>
      <c r="D100" s="5">
        <v>48500</v>
      </c>
      <c r="E100" s="6" t="s">
        <v>52</v>
      </c>
      <c r="F100" s="6" t="s">
        <v>48</v>
      </c>
      <c r="G100" s="6" t="s">
        <v>24</v>
      </c>
      <c r="H100" s="6" t="s">
        <v>80</v>
      </c>
      <c r="I100" s="37" t="s">
        <v>92</v>
      </c>
      <c r="J100" s="6" t="s">
        <v>54</v>
      </c>
      <c r="K100" s="39"/>
      <c r="L100" s="48"/>
      <c r="M100" s="104"/>
      <c r="N100" s="42"/>
      <c r="O100" s="42">
        <v>133.37</v>
      </c>
      <c r="P100" s="42"/>
      <c r="Q100" s="105">
        <f>Table1[[#This Row],[Budget]]-Table1[[#This Row],[Actuals]]-Table1[[#This Row],[Encumb]]</f>
        <v>-133.37</v>
      </c>
      <c r="R100" s="44"/>
      <c r="S100" s="44"/>
      <c r="T100" s="106">
        <f>Table1[[#This Row],[BBA]]+Table1[[#This Row],[Proj/Pend Budget]]-Table1[[#This Row],[Proj/Pend Actuals]]</f>
        <v>-133.37</v>
      </c>
    </row>
    <row r="101" spans="2:20" x14ac:dyDescent="0.35">
      <c r="B101" s="4">
        <v>6</v>
      </c>
      <c r="C101" s="5">
        <v>1189</v>
      </c>
      <c r="D101" s="5">
        <v>48500</v>
      </c>
      <c r="E101" s="6" t="s">
        <v>52</v>
      </c>
      <c r="F101" s="6" t="s">
        <v>48</v>
      </c>
      <c r="G101" s="6" t="s">
        <v>24</v>
      </c>
      <c r="H101" s="6" t="s">
        <v>104</v>
      </c>
      <c r="I101" s="37" t="s">
        <v>92</v>
      </c>
      <c r="J101" s="6" t="s">
        <v>54</v>
      </c>
      <c r="K101" s="39"/>
      <c r="L101" s="48"/>
      <c r="M101" s="104"/>
      <c r="N101" s="42"/>
      <c r="O101" s="42">
        <v>16.16</v>
      </c>
      <c r="P101" s="42"/>
      <c r="Q101" s="105">
        <f>Table1[[#This Row],[Budget]]-Table1[[#This Row],[Actuals]]-Table1[[#This Row],[Encumb]]</f>
        <v>-16.16</v>
      </c>
      <c r="R101" s="44"/>
      <c r="S101" s="44"/>
      <c r="T101" s="106">
        <f>Table1[[#This Row],[BBA]]+Table1[[#This Row],[Proj/Pend Budget]]-Table1[[#This Row],[Proj/Pend Actuals]]</f>
        <v>-16.16</v>
      </c>
    </row>
    <row r="102" spans="2:20" x14ac:dyDescent="0.35">
      <c r="B102" s="4">
        <v>6</v>
      </c>
      <c r="C102" s="5">
        <v>1189</v>
      </c>
      <c r="D102" s="5">
        <v>48500</v>
      </c>
      <c r="E102" s="6" t="s">
        <v>105</v>
      </c>
      <c r="F102" s="6" t="s">
        <v>48</v>
      </c>
      <c r="G102" s="6" t="s">
        <v>24</v>
      </c>
      <c r="H102" s="6" t="s">
        <v>106</v>
      </c>
      <c r="I102" s="37" t="s">
        <v>107</v>
      </c>
      <c r="J102" s="6" t="s">
        <v>62</v>
      </c>
      <c r="K102" s="39"/>
      <c r="L102" s="48"/>
      <c r="M102" s="104"/>
      <c r="N102" s="42"/>
      <c r="O102" s="42">
        <v>293.7</v>
      </c>
      <c r="P102" s="42"/>
      <c r="Q102" s="105">
        <f>Table1[[#This Row],[Budget]]-Table1[[#This Row],[Actuals]]-Table1[[#This Row],[Encumb]]</f>
        <v>-293.7</v>
      </c>
      <c r="R102" s="44"/>
      <c r="S102" s="44"/>
      <c r="T102" s="106">
        <f>Table1[[#This Row],[BBA]]+Table1[[#This Row],[Proj/Pend Budget]]-Table1[[#This Row],[Proj/Pend Actuals]]</f>
        <v>-293.7</v>
      </c>
    </row>
    <row r="103" spans="2:20" x14ac:dyDescent="0.35">
      <c r="B103" s="4">
        <v>6</v>
      </c>
      <c r="C103" s="5">
        <v>1189</v>
      </c>
      <c r="D103" s="5">
        <v>48500</v>
      </c>
      <c r="E103" s="6" t="s">
        <v>22</v>
      </c>
      <c r="F103" s="6" t="s">
        <v>23</v>
      </c>
      <c r="G103" s="6" t="s">
        <v>24</v>
      </c>
      <c r="H103" s="6" t="s">
        <v>25</v>
      </c>
      <c r="I103" s="37" t="s">
        <v>108</v>
      </c>
      <c r="J103" s="6" t="s">
        <v>27</v>
      </c>
      <c r="K103" s="39"/>
      <c r="L103" s="48"/>
      <c r="M103" s="104"/>
      <c r="N103" s="42"/>
      <c r="O103" s="42">
        <v>13750</v>
      </c>
      <c r="P103" s="42"/>
      <c r="Q103" s="105">
        <f>Table1[[#This Row],[Budget]]-Table1[[#This Row],[Actuals]]-Table1[[#This Row],[Encumb]]</f>
        <v>-13750</v>
      </c>
      <c r="R103" s="44"/>
      <c r="S103" s="44"/>
      <c r="T103" s="106">
        <f>Table1[[#This Row],[BBA]]+Table1[[#This Row],[Proj/Pend Budget]]-Table1[[#This Row],[Proj/Pend Actuals]]</f>
        <v>-13750</v>
      </c>
    </row>
    <row r="104" spans="2:20" x14ac:dyDescent="0.35">
      <c r="B104" s="4">
        <v>6</v>
      </c>
      <c r="C104" s="5">
        <v>1189</v>
      </c>
      <c r="D104" s="5">
        <v>48500</v>
      </c>
      <c r="E104" s="6" t="s">
        <v>29</v>
      </c>
      <c r="F104" s="6" t="s">
        <v>23</v>
      </c>
      <c r="G104" s="6" t="s">
        <v>24</v>
      </c>
      <c r="H104" s="6" t="s">
        <v>30</v>
      </c>
      <c r="I104" s="37" t="s">
        <v>108</v>
      </c>
      <c r="J104" s="6" t="s">
        <v>31</v>
      </c>
      <c r="K104" s="39"/>
      <c r="L104" s="48"/>
      <c r="M104" s="104"/>
      <c r="N104" s="42"/>
      <c r="O104" s="42">
        <v>6667</v>
      </c>
      <c r="P104" s="42"/>
      <c r="Q104" s="105">
        <f>Table1[[#This Row],[Budget]]-Table1[[#This Row],[Actuals]]-Table1[[#This Row],[Encumb]]</f>
        <v>-6667</v>
      </c>
      <c r="R104" s="44"/>
      <c r="S104" s="44"/>
      <c r="T104" s="106">
        <f>Table1[[#This Row],[BBA]]+Table1[[#This Row],[Proj/Pend Budget]]-Table1[[#This Row],[Proj/Pend Actuals]]</f>
        <v>-6667</v>
      </c>
    </row>
    <row r="105" spans="2:20" x14ac:dyDescent="0.35">
      <c r="B105" s="4">
        <v>6</v>
      </c>
      <c r="C105" s="5">
        <v>1189</v>
      </c>
      <c r="D105" s="5">
        <v>48500</v>
      </c>
      <c r="E105" s="6" t="s">
        <v>29</v>
      </c>
      <c r="F105" s="6" t="s">
        <v>23</v>
      </c>
      <c r="G105" s="6" t="s">
        <v>24</v>
      </c>
      <c r="H105" s="48" t="s">
        <v>32</v>
      </c>
      <c r="I105" s="37" t="s">
        <v>108</v>
      </c>
      <c r="J105" s="48" t="s">
        <v>34</v>
      </c>
      <c r="K105" s="39"/>
      <c r="L105" s="48"/>
      <c r="M105" s="104"/>
      <c r="N105" s="42"/>
      <c r="O105" s="42">
        <v>4906</v>
      </c>
      <c r="P105" s="42"/>
      <c r="Q105" s="105">
        <f>Table1[[#This Row],[Budget]]-Table1[[#This Row],[Actuals]]-Table1[[#This Row],[Encumb]]</f>
        <v>-4906</v>
      </c>
      <c r="R105" s="44"/>
      <c r="S105" s="44"/>
      <c r="T105" s="106">
        <f>Table1[[#This Row],[BBA]]+Table1[[#This Row],[Proj/Pend Budget]]-Table1[[#This Row],[Proj/Pend Actuals]]</f>
        <v>-4906</v>
      </c>
    </row>
    <row r="106" spans="2:20" x14ac:dyDescent="0.35">
      <c r="B106" s="4">
        <v>6</v>
      </c>
      <c r="C106" s="5">
        <v>1189</v>
      </c>
      <c r="D106" s="5">
        <v>48500</v>
      </c>
      <c r="E106" s="6" t="s">
        <v>29</v>
      </c>
      <c r="F106" s="6" t="s">
        <v>23</v>
      </c>
      <c r="G106" s="6" t="s">
        <v>24</v>
      </c>
      <c r="H106" s="6" t="s">
        <v>35</v>
      </c>
      <c r="I106" s="37" t="s">
        <v>108</v>
      </c>
      <c r="J106" s="6" t="s">
        <v>36</v>
      </c>
      <c r="K106" s="39"/>
      <c r="L106" s="48"/>
      <c r="M106" s="104"/>
      <c r="N106" s="42"/>
      <c r="O106" s="42">
        <v>4167</v>
      </c>
      <c r="P106" s="42"/>
      <c r="Q106" s="105">
        <f>Table1[[#This Row],[Budget]]-Table1[[#This Row],[Actuals]]-Table1[[#This Row],[Encumb]]</f>
        <v>-4167</v>
      </c>
      <c r="R106" s="44"/>
      <c r="S106" s="44"/>
      <c r="T106" s="106">
        <f>Table1[[#This Row],[BBA]]+Table1[[#This Row],[Proj/Pend Budget]]-Table1[[#This Row],[Proj/Pend Actuals]]</f>
        <v>-4167</v>
      </c>
    </row>
    <row r="107" spans="2:20" x14ac:dyDescent="0.35">
      <c r="B107" s="4">
        <v>6</v>
      </c>
      <c r="C107" s="5">
        <v>1189</v>
      </c>
      <c r="D107" s="5">
        <v>48500</v>
      </c>
      <c r="E107" s="6" t="s">
        <v>29</v>
      </c>
      <c r="F107" s="6" t="s">
        <v>23</v>
      </c>
      <c r="G107" s="6" t="s">
        <v>24</v>
      </c>
      <c r="H107" s="6" t="s">
        <v>38</v>
      </c>
      <c r="I107" s="37" t="s">
        <v>108</v>
      </c>
      <c r="J107" s="6" t="s">
        <v>39</v>
      </c>
      <c r="K107" s="39"/>
      <c r="L107" s="48"/>
      <c r="M107" s="104"/>
      <c r="N107" s="42"/>
      <c r="O107" s="42">
        <v>4483</v>
      </c>
      <c r="P107" s="42"/>
      <c r="Q107" s="105">
        <f>Table1[[#This Row],[Budget]]-Table1[[#This Row],[Actuals]]-Table1[[#This Row],[Encumb]]</f>
        <v>-4483</v>
      </c>
      <c r="R107" s="44"/>
      <c r="S107" s="44"/>
      <c r="T107" s="106">
        <f>Table1[[#This Row],[BBA]]+Table1[[#This Row],[Proj/Pend Budget]]-Table1[[#This Row],[Proj/Pend Actuals]]</f>
        <v>-4483</v>
      </c>
    </row>
    <row r="108" spans="2:20" x14ac:dyDescent="0.35">
      <c r="B108" s="4">
        <v>6</v>
      </c>
      <c r="C108" s="5">
        <v>1189</v>
      </c>
      <c r="D108" s="5">
        <v>48500</v>
      </c>
      <c r="E108" s="6" t="s">
        <v>41</v>
      </c>
      <c r="F108" s="6" t="s">
        <v>23</v>
      </c>
      <c r="G108" s="6" t="s">
        <v>24</v>
      </c>
      <c r="H108" s="6" t="s">
        <v>42</v>
      </c>
      <c r="I108" s="37" t="s">
        <v>108</v>
      </c>
      <c r="J108" s="6" t="s">
        <v>43</v>
      </c>
      <c r="K108" s="39"/>
      <c r="L108" s="48"/>
      <c r="M108" s="104"/>
      <c r="N108" s="42"/>
      <c r="O108" s="42">
        <v>500</v>
      </c>
      <c r="P108" s="42"/>
      <c r="Q108" s="105">
        <f>Table1[[#This Row],[Budget]]-Table1[[#This Row],[Actuals]]-Table1[[#This Row],[Encumb]]</f>
        <v>-500</v>
      </c>
      <c r="R108" s="44"/>
      <c r="S108" s="44"/>
      <c r="T108" s="106">
        <f>Table1[[#This Row],[BBA]]+Table1[[#This Row],[Proj/Pend Budget]]-Table1[[#This Row],[Proj/Pend Actuals]]</f>
        <v>-500</v>
      </c>
    </row>
    <row r="109" spans="2:20" x14ac:dyDescent="0.35">
      <c r="B109" s="4">
        <v>7</v>
      </c>
      <c r="C109" s="5">
        <v>1189</v>
      </c>
      <c r="D109" s="5">
        <v>48500</v>
      </c>
      <c r="E109" s="6" t="s">
        <v>22</v>
      </c>
      <c r="F109" s="6" t="s">
        <v>23</v>
      </c>
      <c r="G109" s="6" t="s">
        <v>24</v>
      </c>
      <c r="H109" s="6" t="s">
        <v>25</v>
      </c>
      <c r="I109" s="37" t="s">
        <v>109</v>
      </c>
      <c r="J109" s="6" t="s">
        <v>27</v>
      </c>
      <c r="K109" s="39"/>
      <c r="L109" s="48"/>
      <c r="M109" s="104"/>
      <c r="N109" s="42"/>
      <c r="O109" s="42"/>
      <c r="P109" s="42"/>
      <c r="Q109" s="105">
        <f>Table1[[#This Row],[Budget]]-Table1[[#This Row],[Actuals]]-Table1[[#This Row],[Encumb]]</f>
        <v>0</v>
      </c>
      <c r="R109" s="44"/>
      <c r="S109" s="44">
        <v>13750</v>
      </c>
      <c r="T109" s="106">
        <f>Table1[[#This Row],[BBA]]+Table1[[#This Row],[Proj/Pend Budget]]-Table1[[#This Row],[Proj/Pend Actuals]]</f>
        <v>-13750</v>
      </c>
    </row>
    <row r="110" spans="2:20" x14ac:dyDescent="0.35">
      <c r="B110" s="4">
        <v>7</v>
      </c>
      <c r="C110" s="5">
        <v>1189</v>
      </c>
      <c r="D110" s="5">
        <v>48500</v>
      </c>
      <c r="E110" s="6" t="s">
        <v>29</v>
      </c>
      <c r="F110" s="6" t="s">
        <v>23</v>
      </c>
      <c r="G110" s="6" t="s">
        <v>24</v>
      </c>
      <c r="H110" s="6" t="s">
        <v>30</v>
      </c>
      <c r="I110" s="37" t="s">
        <v>109</v>
      </c>
      <c r="J110" s="6" t="s">
        <v>31</v>
      </c>
      <c r="K110" s="39"/>
      <c r="L110" s="48"/>
      <c r="M110" s="104"/>
      <c r="N110" s="42"/>
      <c r="O110" s="42"/>
      <c r="P110" s="42"/>
      <c r="Q110" s="105">
        <f>Table1[[#This Row],[Budget]]-Table1[[#This Row],[Actuals]]-Table1[[#This Row],[Encumb]]</f>
        <v>0</v>
      </c>
      <c r="R110" s="44"/>
      <c r="S110" s="44">
        <v>6667</v>
      </c>
      <c r="T110" s="106">
        <f>Table1[[#This Row],[BBA]]+Table1[[#This Row],[Proj/Pend Budget]]-Table1[[#This Row],[Proj/Pend Actuals]]</f>
        <v>-6667</v>
      </c>
    </row>
    <row r="111" spans="2:20" x14ac:dyDescent="0.35">
      <c r="B111" s="4">
        <v>7</v>
      </c>
      <c r="C111" s="5">
        <v>1189</v>
      </c>
      <c r="D111" s="5">
        <v>48500</v>
      </c>
      <c r="E111" s="6" t="s">
        <v>29</v>
      </c>
      <c r="F111" s="6" t="s">
        <v>23</v>
      </c>
      <c r="G111" s="6" t="s">
        <v>24</v>
      </c>
      <c r="H111" s="48" t="s">
        <v>32</v>
      </c>
      <c r="I111" s="37" t="s">
        <v>109</v>
      </c>
      <c r="J111" s="48" t="s">
        <v>34</v>
      </c>
      <c r="K111" s="39"/>
      <c r="L111" s="48"/>
      <c r="M111" s="104"/>
      <c r="N111" s="42"/>
      <c r="O111" s="42"/>
      <c r="P111" s="42"/>
      <c r="Q111" s="105">
        <f>Table1[[#This Row],[Budget]]-Table1[[#This Row],[Actuals]]-Table1[[#This Row],[Encumb]]</f>
        <v>0</v>
      </c>
      <c r="R111" s="44"/>
      <c r="S111" s="44">
        <v>4906</v>
      </c>
      <c r="T111" s="106">
        <f>Table1[[#This Row],[BBA]]+Table1[[#This Row],[Proj/Pend Budget]]-Table1[[#This Row],[Proj/Pend Actuals]]</f>
        <v>-4906</v>
      </c>
    </row>
    <row r="112" spans="2:20" x14ac:dyDescent="0.35">
      <c r="B112" s="4">
        <v>7</v>
      </c>
      <c r="C112" s="5">
        <v>1189</v>
      </c>
      <c r="D112" s="5">
        <v>48500</v>
      </c>
      <c r="E112" s="6" t="s">
        <v>29</v>
      </c>
      <c r="F112" s="6" t="s">
        <v>23</v>
      </c>
      <c r="G112" s="6" t="s">
        <v>24</v>
      </c>
      <c r="H112" s="6" t="s">
        <v>35</v>
      </c>
      <c r="I112" s="37" t="s">
        <v>109</v>
      </c>
      <c r="J112" s="6" t="s">
        <v>36</v>
      </c>
      <c r="K112" s="39"/>
      <c r="L112" s="48"/>
      <c r="M112" s="104"/>
      <c r="N112" s="42"/>
      <c r="O112" s="42"/>
      <c r="P112" s="42"/>
      <c r="Q112" s="105">
        <f>Table1[[#This Row],[Budget]]-Table1[[#This Row],[Actuals]]-Table1[[#This Row],[Encumb]]</f>
        <v>0</v>
      </c>
      <c r="R112" s="44"/>
      <c r="S112" s="44">
        <v>4167</v>
      </c>
      <c r="T112" s="106">
        <f>Table1[[#This Row],[BBA]]+Table1[[#This Row],[Proj/Pend Budget]]-Table1[[#This Row],[Proj/Pend Actuals]]</f>
        <v>-4167</v>
      </c>
    </row>
    <row r="113" spans="2:20" x14ac:dyDescent="0.35">
      <c r="B113" s="4">
        <v>7</v>
      </c>
      <c r="C113" s="5">
        <v>1189</v>
      </c>
      <c r="D113" s="5">
        <v>48500</v>
      </c>
      <c r="E113" s="6" t="s">
        <v>29</v>
      </c>
      <c r="F113" s="6" t="s">
        <v>23</v>
      </c>
      <c r="G113" s="6" t="s">
        <v>24</v>
      </c>
      <c r="H113" s="6" t="s">
        <v>38</v>
      </c>
      <c r="I113" s="37" t="s">
        <v>109</v>
      </c>
      <c r="J113" s="6" t="s">
        <v>39</v>
      </c>
      <c r="K113" s="39"/>
      <c r="L113" s="48"/>
      <c r="M113" s="104"/>
      <c r="N113" s="42"/>
      <c r="O113" s="42"/>
      <c r="P113" s="42"/>
      <c r="Q113" s="105">
        <f>Table1[[#This Row],[Budget]]-Table1[[#This Row],[Actuals]]-Table1[[#This Row],[Encumb]]</f>
        <v>0</v>
      </c>
      <c r="R113" s="44"/>
      <c r="S113" s="44">
        <v>4483</v>
      </c>
      <c r="T113" s="106">
        <f>Table1[[#This Row],[BBA]]+Table1[[#This Row],[Proj/Pend Budget]]-Table1[[#This Row],[Proj/Pend Actuals]]</f>
        <v>-4483</v>
      </c>
    </row>
    <row r="114" spans="2:20" x14ac:dyDescent="0.35">
      <c r="B114" s="4">
        <v>7</v>
      </c>
      <c r="C114" s="5">
        <v>1189</v>
      </c>
      <c r="D114" s="5">
        <v>48500</v>
      </c>
      <c r="E114" s="6" t="s">
        <v>41</v>
      </c>
      <c r="F114" s="6" t="s">
        <v>23</v>
      </c>
      <c r="G114" s="6" t="s">
        <v>24</v>
      </c>
      <c r="H114" s="6" t="s">
        <v>42</v>
      </c>
      <c r="I114" s="37" t="s">
        <v>109</v>
      </c>
      <c r="J114" s="6" t="s">
        <v>43</v>
      </c>
      <c r="K114" s="39"/>
      <c r="L114" s="48"/>
      <c r="M114" s="104"/>
      <c r="N114" s="42"/>
      <c r="O114" s="42"/>
      <c r="P114" s="42"/>
      <c r="Q114" s="105">
        <f>Table1[[#This Row],[Budget]]-Table1[[#This Row],[Actuals]]-Table1[[#This Row],[Encumb]]</f>
        <v>0</v>
      </c>
      <c r="R114" s="44"/>
      <c r="S114" s="44">
        <v>650</v>
      </c>
      <c r="T114" s="106">
        <f>Table1[[#This Row],[BBA]]+Table1[[#This Row],[Proj/Pend Budget]]-Table1[[#This Row],[Proj/Pend Actuals]]</f>
        <v>-650</v>
      </c>
    </row>
    <row r="115" spans="2:20" x14ac:dyDescent="0.35">
      <c r="B115" s="4">
        <v>7</v>
      </c>
      <c r="C115" s="5">
        <v>1189</v>
      </c>
      <c r="D115" s="5">
        <v>48500</v>
      </c>
      <c r="E115" s="6" t="s">
        <v>110</v>
      </c>
      <c r="F115" s="6" t="s">
        <v>48</v>
      </c>
      <c r="G115" s="6" t="s">
        <v>24</v>
      </c>
      <c r="H115" s="6" t="s">
        <v>111</v>
      </c>
      <c r="I115" s="37" t="s">
        <v>112</v>
      </c>
      <c r="J115" s="6" t="s">
        <v>51</v>
      </c>
      <c r="K115" s="39"/>
      <c r="L115" s="48">
        <v>17035</v>
      </c>
      <c r="M115" s="104" t="s">
        <v>17</v>
      </c>
      <c r="N115" s="42"/>
      <c r="O115" s="42"/>
      <c r="P115" s="42">
        <v>3000</v>
      </c>
      <c r="Q115" s="105">
        <f>Table1[[#This Row],[Budget]]-Table1[[#This Row],[Actuals]]-Table1[[#This Row],[Encumb]]</f>
        <v>-3000</v>
      </c>
      <c r="R115" s="44"/>
      <c r="S115" s="44"/>
      <c r="T115" s="106">
        <f>Table1[[#This Row],[BBA]]+Table1[[#This Row],[Proj/Pend Budget]]-Table1[[#This Row],[Proj/Pend Actuals]]</f>
        <v>-3000</v>
      </c>
    </row>
    <row r="116" spans="2:20" x14ac:dyDescent="0.35">
      <c r="B116" s="4">
        <v>8</v>
      </c>
      <c r="C116" s="5">
        <v>1189</v>
      </c>
      <c r="D116" s="5">
        <v>48500</v>
      </c>
      <c r="E116" s="6" t="s">
        <v>22</v>
      </c>
      <c r="F116" s="6" t="s">
        <v>23</v>
      </c>
      <c r="G116" s="6" t="s">
        <v>24</v>
      </c>
      <c r="H116" s="6" t="s">
        <v>25</v>
      </c>
      <c r="I116" s="37" t="s">
        <v>113</v>
      </c>
      <c r="J116" s="6" t="s">
        <v>27</v>
      </c>
      <c r="K116" s="39"/>
      <c r="L116" s="48"/>
      <c r="M116" s="104"/>
      <c r="N116" s="42"/>
      <c r="O116" s="42"/>
      <c r="P116" s="42"/>
      <c r="Q116" s="105">
        <f>Table1[[#This Row],[Budget]]-Table1[[#This Row],[Actuals]]-Table1[[#This Row],[Encumb]]</f>
        <v>0</v>
      </c>
      <c r="R116" s="44"/>
      <c r="S116" s="44">
        <v>13750</v>
      </c>
      <c r="T116" s="106">
        <f>Table1[[#This Row],[BBA]]+Table1[[#This Row],[Proj/Pend Budget]]-Table1[[#This Row],[Proj/Pend Actuals]]</f>
        <v>-13750</v>
      </c>
    </row>
    <row r="117" spans="2:20" x14ac:dyDescent="0.35">
      <c r="B117" s="4">
        <v>8</v>
      </c>
      <c r="C117" s="5">
        <v>1189</v>
      </c>
      <c r="D117" s="5">
        <v>48500</v>
      </c>
      <c r="E117" s="6" t="s">
        <v>29</v>
      </c>
      <c r="F117" s="6" t="s">
        <v>23</v>
      </c>
      <c r="G117" s="6" t="s">
        <v>24</v>
      </c>
      <c r="H117" s="6" t="s">
        <v>30</v>
      </c>
      <c r="I117" s="37" t="s">
        <v>113</v>
      </c>
      <c r="J117" s="6" t="s">
        <v>31</v>
      </c>
      <c r="K117" s="39"/>
      <c r="L117" s="48"/>
      <c r="M117" s="104"/>
      <c r="N117" s="42"/>
      <c r="O117" s="42"/>
      <c r="P117" s="42"/>
      <c r="Q117" s="105">
        <f>Table1[[#This Row],[Budget]]-Table1[[#This Row],[Actuals]]-Table1[[#This Row],[Encumb]]</f>
        <v>0</v>
      </c>
      <c r="R117" s="44"/>
      <c r="S117" s="44">
        <v>6667</v>
      </c>
      <c r="T117" s="106">
        <f>Table1[[#This Row],[BBA]]+Table1[[#This Row],[Proj/Pend Budget]]-Table1[[#This Row],[Proj/Pend Actuals]]</f>
        <v>-6667</v>
      </c>
    </row>
    <row r="118" spans="2:20" x14ac:dyDescent="0.35">
      <c r="B118" s="4">
        <v>8</v>
      </c>
      <c r="C118" s="5">
        <v>1189</v>
      </c>
      <c r="D118" s="5">
        <v>48500</v>
      </c>
      <c r="E118" s="6" t="s">
        <v>29</v>
      </c>
      <c r="F118" s="6" t="s">
        <v>23</v>
      </c>
      <c r="G118" s="6" t="s">
        <v>24</v>
      </c>
      <c r="H118" s="6" t="s">
        <v>32</v>
      </c>
      <c r="I118" s="37" t="s">
        <v>113</v>
      </c>
      <c r="J118" s="6" t="s">
        <v>34</v>
      </c>
      <c r="K118" s="39"/>
      <c r="L118" s="48"/>
      <c r="M118" s="104"/>
      <c r="N118" s="42"/>
      <c r="O118" s="42"/>
      <c r="P118" s="42"/>
      <c r="Q118" s="105">
        <f>Table1[[#This Row],[Budget]]-Table1[[#This Row],[Actuals]]-Table1[[#This Row],[Encumb]]</f>
        <v>0</v>
      </c>
      <c r="R118" s="44"/>
      <c r="S118" s="44">
        <v>4906</v>
      </c>
      <c r="T118" s="106">
        <f>Table1[[#This Row],[BBA]]+Table1[[#This Row],[Proj/Pend Budget]]-Table1[[#This Row],[Proj/Pend Actuals]]</f>
        <v>-4906</v>
      </c>
    </row>
    <row r="119" spans="2:20" x14ac:dyDescent="0.35">
      <c r="B119" s="4">
        <v>8</v>
      </c>
      <c r="C119" s="5">
        <v>1189</v>
      </c>
      <c r="D119" s="5">
        <v>48500</v>
      </c>
      <c r="E119" s="6" t="s">
        <v>29</v>
      </c>
      <c r="F119" s="6" t="s">
        <v>23</v>
      </c>
      <c r="G119" s="6" t="s">
        <v>24</v>
      </c>
      <c r="H119" s="6" t="s">
        <v>35</v>
      </c>
      <c r="I119" s="37" t="s">
        <v>113</v>
      </c>
      <c r="J119" s="6" t="s">
        <v>36</v>
      </c>
      <c r="K119" s="39"/>
      <c r="L119" s="48"/>
      <c r="M119" s="104"/>
      <c r="N119" s="42"/>
      <c r="O119" s="42"/>
      <c r="P119" s="42"/>
      <c r="Q119" s="105">
        <f>Table1[[#This Row],[Budget]]-Table1[[#This Row],[Actuals]]-Table1[[#This Row],[Encumb]]</f>
        <v>0</v>
      </c>
      <c r="R119" s="44"/>
      <c r="S119" s="44">
        <v>4167</v>
      </c>
      <c r="T119" s="106">
        <f>Table1[[#This Row],[BBA]]+Table1[[#This Row],[Proj/Pend Budget]]-Table1[[#This Row],[Proj/Pend Actuals]]</f>
        <v>-4167</v>
      </c>
    </row>
    <row r="120" spans="2:20" x14ac:dyDescent="0.35">
      <c r="B120" s="4">
        <v>8</v>
      </c>
      <c r="C120" s="5">
        <v>1189</v>
      </c>
      <c r="D120" s="5">
        <v>48500</v>
      </c>
      <c r="E120" s="6" t="s">
        <v>29</v>
      </c>
      <c r="F120" s="6" t="s">
        <v>23</v>
      </c>
      <c r="G120" s="6" t="s">
        <v>24</v>
      </c>
      <c r="H120" s="6" t="s">
        <v>38</v>
      </c>
      <c r="I120" s="37" t="s">
        <v>113</v>
      </c>
      <c r="J120" s="6" t="s">
        <v>39</v>
      </c>
      <c r="K120" s="39"/>
      <c r="L120" s="48"/>
      <c r="M120" s="104"/>
      <c r="N120" s="42"/>
      <c r="O120" s="42"/>
      <c r="P120" s="42"/>
      <c r="Q120" s="105">
        <f>Table1[[#This Row],[Budget]]-Table1[[#This Row],[Actuals]]-Table1[[#This Row],[Encumb]]</f>
        <v>0</v>
      </c>
      <c r="R120" s="44"/>
      <c r="S120" s="44">
        <v>4483</v>
      </c>
      <c r="T120" s="106">
        <f>Table1[[#This Row],[BBA]]+Table1[[#This Row],[Proj/Pend Budget]]-Table1[[#This Row],[Proj/Pend Actuals]]</f>
        <v>-4483</v>
      </c>
    </row>
    <row r="121" spans="2:20" x14ac:dyDescent="0.35">
      <c r="B121" s="4">
        <v>8</v>
      </c>
      <c r="C121" s="5">
        <v>1189</v>
      </c>
      <c r="D121" s="5">
        <v>48500</v>
      </c>
      <c r="E121" s="6" t="s">
        <v>41</v>
      </c>
      <c r="F121" s="6" t="s">
        <v>23</v>
      </c>
      <c r="G121" s="48" t="s">
        <v>24</v>
      </c>
      <c r="H121" s="48" t="s">
        <v>42</v>
      </c>
      <c r="I121" s="37" t="s">
        <v>113</v>
      </c>
      <c r="J121" s="48" t="s">
        <v>43</v>
      </c>
      <c r="K121" s="39"/>
      <c r="L121" s="48"/>
      <c r="M121" s="104"/>
      <c r="N121" s="42"/>
      <c r="O121" s="42"/>
      <c r="P121" s="42"/>
      <c r="Q121" s="105">
        <f>Table1[[#This Row],[Budget]]-Table1[[#This Row],[Actuals]]-Table1[[#This Row],[Encumb]]</f>
        <v>0</v>
      </c>
      <c r="R121" s="44"/>
      <c r="S121" s="44">
        <v>600</v>
      </c>
      <c r="T121" s="106">
        <f>Table1[[#This Row],[BBA]]+Table1[[#This Row],[Proj/Pend Budget]]-Table1[[#This Row],[Proj/Pend Actuals]]</f>
        <v>-600</v>
      </c>
    </row>
    <row r="122" spans="2:20" x14ac:dyDescent="0.35">
      <c r="B122" s="4">
        <v>8</v>
      </c>
      <c r="C122" s="5">
        <v>1189</v>
      </c>
      <c r="D122" s="5">
        <v>48500</v>
      </c>
      <c r="E122" s="6" t="s">
        <v>110</v>
      </c>
      <c r="F122" s="6" t="s">
        <v>48</v>
      </c>
      <c r="G122" s="6" t="s">
        <v>24</v>
      </c>
      <c r="H122" s="6" t="s">
        <v>114</v>
      </c>
      <c r="I122" s="37" t="s">
        <v>115</v>
      </c>
      <c r="J122" s="6" t="s">
        <v>51</v>
      </c>
      <c r="K122" s="39"/>
      <c r="L122" s="48">
        <v>17893</v>
      </c>
      <c r="M122" s="104" t="s">
        <v>17</v>
      </c>
      <c r="N122" s="42"/>
      <c r="O122" s="42"/>
      <c r="P122" s="42">
        <v>2750</v>
      </c>
      <c r="Q122" s="105">
        <f>Table1[[#This Row],[Budget]]-Table1[[#This Row],[Actuals]]-Table1[[#This Row],[Encumb]]</f>
        <v>-2750</v>
      </c>
      <c r="R122" s="44"/>
      <c r="S122" s="44"/>
      <c r="T122" s="106">
        <f>Table1[[#This Row],[BBA]]+Table1[[#This Row],[Proj/Pend Budget]]-Table1[[#This Row],[Proj/Pend Actuals]]</f>
        <v>-2750</v>
      </c>
    </row>
    <row r="123" spans="2:20" x14ac:dyDescent="0.35">
      <c r="B123" s="4">
        <v>8</v>
      </c>
      <c r="C123" s="5">
        <v>1189</v>
      </c>
      <c r="D123" s="5">
        <v>48500</v>
      </c>
      <c r="E123" s="6" t="s">
        <v>110</v>
      </c>
      <c r="F123" s="6" t="s">
        <v>48</v>
      </c>
      <c r="G123" s="6" t="s">
        <v>24</v>
      </c>
      <c r="H123" s="6" t="s">
        <v>114</v>
      </c>
      <c r="I123" s="37" t="s">
        <v>115</v>
      </c>
      <c r="J123" s="6" t="s">
        <v>51</v>
      </c>
      <c r="K123" s="39"/>
      <c r="L123" s="48">
        <v>17893</v>
      </c>
      <c r="M123" s="104" t="s">
        <v>116</v>
      </c>
      <c r="N123" s="42"/>
      <c r="O123" s="42">
        <v>2000</v>
      </c>
      <c r="P123" s="42">
        <v>-2000</v>
      </c>
      <c r="Q123" s="105">
        <f>Table1[[#This Row],[Budget]]-Table1[[#This Row],[Actuals]]-Table1[[#This Row],[Encumb]]</f>
        <v>0</v>
      </c>
      <c r="R123" s="44"/>
      <c r="S123" s="44"/>
      <c r="T123" s="106">
        <f>Table1[[#This Row],[BBA]]+Table1[[#This Row],[Proj/Pend Budget]]-Table1[[#This Row],[Proj/Pend Actuals]]</f>
        <v>0</v>
      </c>
    </row>
    <row r="124" spans="2:20" x14ac:dyDescent="0.35">
      <c r="B124" s="4">
        <v>8</v>
      </c>
      <c r="C124" s="5">
        <v>1192</v>
      </c>
      <c r="D124" s="5">
        <v>48500</v>
      </c>
      <c r="E124" s="6" t="s">
        <v>55</v>
      </c>
      <c r="F124" s="6" t="s">
        <v>48</v>
      </c>
      <c r="G124" s="6" t="s">
        <v>117</v>
      </c>
      <c r="H124" s="6" t="s">
        <v>118</v>
      </c>
      <c r="I124" s="37" t="s">
        <v>119</v>
      </c>
      <c r="J124" s="6" t="s">
        <v>27</v>
      </c>
      <c r="K124" s="39"/>
      <c r="L124" s="48">
        <v>17854</v>
      </c>
      <c r="M124" s="104" t="s">
        <v>17</v>
      </c>
      <c r="N124" s="42"/>
      <c r="O124" s="42"/>
      <c r="P124" s="42">
        <v>2508.9299999999998</v>
      </c>
      <c r="Q124" s="105">
        <f>Table1[[#This Row],[Budget]]-Table1[[#This Row],[Actuals]]-Table1[[#This Row],[Encumb]]</f>
        <v>-2508.9299999999998</v>
      </c>
      <c r="R124" s="44"/>
      <c r="S124" s="44"/>
      <c r="T124" s="106">
        <f>Table1[[#This Row],[BBA]]+Table1[[#This Row],[Proj/Pend Budget]]-Table1[[#This Row],[Proj/Pend Actuals]]</f>
        <v>-2508.9299999999998</v>
      </c>
    </row>
    <row r="125" spans="2:20" x14ac:dyDescent="0.35">
      <c r="B125" s="4">
        <v>8</v>
      </c>
      <c r="C125" s="5">
        <v>1192</v>
      </c>
      <c r="D125" s="5">
        <v>48500</v>
      </c>
      <c r="E125" s="6" t="s">
        <v>55</v>
      </c>
      <c r="F125" s="6" t="s">
        <v>48</v>
      </c>
      <c r="G125" s="6" t="s">
        <v>24</v>
      </c>
      <c r="H125" s="6" t="s">
        <v>118</v>
      </c>
      <c r="I125" s="37" t="s">
        <v>119</v>
      </c>
      <c r="J125" s="6" t="s">
        <v>27</v>
      </c>
      <c r="K125" s="39"/>
      <c r="L125" s="48">
        <v>17854</v>
      </c>
      <c r="M125" s="104" t="s">
        <v>120</v>
      </c>
      <c r="N125" s="42"/>
      <c r="O125" s="42">
        <v>2499.9299999999998</v>
      </c>
      <c r="P125" s="42">
        <v>-2499.9299999999998</v>
      </c>
      <c r="Q125" s="105">
        <f>Table1[[#This Row],[Budget]]-Table1[[#This Row],[Actuals]]-Table1[[#This Row],[Encumb]]</f>
        <v>0</v>
      </c>
      <c r="R125" s="44"/>
      <c r="S125" s="44"/>
      <c r="T125" s="106">
        <f>Table1[[#This Row],[BBA]]+Table1[[#This Row],[Proj/Pend Budget]]-Table1[[#This Row],[Proj/Pend Actuals]]</f>
        <v>0</v>
      </c>
    </row>
    <row r="126" spans="2:20" x14ac:dyDescent="0.35">
      <c r="B126" s="91">
        <v>9</v>
      </c>
      <c r="C126" s="5">
        <v>1189</v>
      </c>
      <c r="D126" s="5">
        <v>48500</v>
      </c>
      <c r="E126" s="6" t="s">
        <v>110</v>
      </c>
      <c r="F126" s="93" t="s">
        <v>48</v>
      </c>
      <c r="G126" s="6" t="s">
        <v>24</v>
      </c>
      <c r="H126" s="93" t="s">
        <v>111</v>
      </c>
      <c r="I126" s="94" t="s">
        <v>112</v>
      </c>
      <c r="J126" s="93" t="s">
        <v>51</v>
      </c>
      <c r="K126" s="7"/>
      <c r="L126" s="93">
        <v>17035</v>
      </c>
      <c r="M126" s="103">
        <v>12345</v>
      </c>
      <c r="N126" s="95"/>
      <c r="O126" s="95">
        <v>2000</v>
      </c>
      <c r="P126" s="95">
        <v>-2000</v>
      </c>
      <c r="Q126" s="105">
        <f>Table1[[#This Row],[Budget]]-Table1[[#This Row],[Actuals]]-Table1[[#This Row],[Encumb]]</f>
        <v>0</v>
      </c>
      <c r="R126" s="96"/>
      <c r="S126" s="96"/>
      <c r="T126" s="106">
        <f>Table1[[#This Row],[BBA]]+Table1[[#This Row],[Proj/Pend Budget]]-Table1[[#This Row],[Proj/Pend Actuals]]</f>
        <v>0</v>
      </c>
    </row>
    <row r="127" spans="2:20" x14ac:dyDescent="0.35">
      <c r="B127" s="91">
        <v>9</v>
      </c>
      <c r="C127" s="92">
        <v>1189</v>
      </c>
      <c r="D127" s="5">
        <v>48500</v>
      </c>
      <c r="E127" s="93" t="s">
        <v>22</v>
      </c>
      <c r="F127" s="6" t="s">
        <v>23</v>
      </c>
      <c r="G127" s="93" t="s">
        <v>24</v>
      </c>
      <c r="H127" s="93" t="s">
        <v>25</v>
      </c>
      <c r="I127" s="94" t="s">
        <v>121</v>
      </c>
      <c r="J127" s="93" t="s">
        <v>27</v>
      </c>
      <c r="K127" s="7"/>
      <c r="L127" s="93"/>
      <c r="M127" s="103"/>
      <c r="N127" s="95"/>
      <c r="O127" s="95"/>
      <c r="P127" s="95"/>
      <c r="Q127" s="105">
        <f>Table1[[#This Row],[Budget]]-Table1[[#This Row],[Actuals]]-Table1[[#This Row],[Encumb]]</f>
        <v>0</v>
      </c>
      <c r="R127" s="96"/>
      <c r="S127" s="96">
        <v>13750</v>
      </c>
      <c r="T127" s="106">
        <f>Table1[[#This Row],[BBA]]+Table1[[#This Row],[Proj/Pend Budget]]-Table1[[#This Row],[Proj/Pend Actuals]]</f>
        <v>-13750</v>
      </c>
    </row>
    <row r="128" spans="2:20" x14ac:dyDescent="0.35">
      <c r="B128" s="91">
        <v>9</v>
      </c>
      <c r="C128" s="92">
        <v>1189</v>
      </c>
      <c r="D128" s="5">
        <v>48500</v>
      </c>
      <c r="E128" s="6" t="s">
        <v>29</v>
      </c>
      <c r="F128" s="6" t="s">
        <v>23</v>
      </c>
      <c r="G128" s="93" t="s">
        <v>24</v>
      </c>
      <c r="H128" s="93" t="s">
        <v>32</v>
      </c>
      <c r="I128" s="94" t="s">
        <v>121</v>
      </c>
      <c r="J128" s="93" t="s">
        <v>34</v>
      </c>
      <c r="K128" s="7"/>
      <c r="L128" s="93"/>
      <c r="M128" s="103"/>
      <c r="N128" s="95"/>
      <c r="O128" s="95"/>
      <c r="P128" s="95"/>
      <c r="Q128" s="105">
        <f>Table1[[#This Row],[Budget]]-Table1[[#This Row],[Actuals]]-Table1[[#This Row],[Encumb]]</f>
        <v>0</v>
      </c>
      <c r="R128" s="96"/>
      <c r="S128" s="96">
        <v>4906</v>
      </c>
      <c r="T128" s="106">
        <f>Table1[[#This Row],[BBA]]+Table1[[#This Row],[Proj/Pend Budget]]-Table1[[#This Row],[Proj/Pend Actuals]]</f>
        <v>-4906</v>
      </c>
    </row>
    <row r="129" spans="2:20" x14ac:dyDescent="0.35">
      <c r="B129" s="91">
        <v>9</v>
      </c>
      <c r="C129" s="92">
        <v>1189</v>
      </c>
      <c r="D129" s="92">
        <v>48500</v>
      </c>
      <c r="E129" s="6" t="s">
        <v>29</v>
      </c>
      <c r="F129" s="6" t="s">
        <v>23</v>
      </c>
      <c r="G129" s="93" t="s">
        <v>24</v>
      </c>
      <c r="H129" s="93" t="s">
        <v>35</v>
      </c>
      <c r="I129" s="94" t="s">
        <v>121</v>
      </c>
      <c r="J129" s="93" t="s">
        <v>36</v>
      </c>
      <c r="K129" s="7"/>
      <c r="L129" s="93"/>
      <c r="M129" s="103"/>
      <c r="N129" s="95"/>
      <c r="O129" s="95"/>
      <c r="P129" s="95"/>
      <c r="Q129" s="105">
        <f>Table1[[#This Row],[Budget]]-Table1[[#This Row],[Actuals]]-Table1[[#This Row],[Encumb]]</f>
        <v>0</v>
      </c>
      <c r="R129" s="96"/>
      <c r="S129" s="96">
        <v>4167</v>
      </c>
      <c r="T129" s="106">
        <f>Table1[[#This Row],[BBA]]+Table1[[#This Row],[Proj/Pend Budget]]-Table1[[#This Row],[Proj/Pend Actuals]]</f>
        <v>-4167</v>
      </c>
    </row>
    <row r="130" spans="2:20" x14ac:dyDescent="0.35">
      <c r="B130" s="91">
        <v>9</v>
      </c>
      <c r="C130" s="5">
        <v>1189</v>
      </c>
      <c r="D130" s="5">
        <v>48500</v>
      </c>
      <c r="E130" s="6" t="s">
        <v>29</v>
      </c>
      <c r="F130" s="6" t="s">
        <v>23</v>
      </c>
      <c r="G130" s="6" t="s">
        <v>24</v>
      </c>
      <c r="H130" s="6" t="s">
        <v>38</v>
      </c>
      <c r="I130" s="37" t="s">
        <v>121</v>
      </c>
      <c r="J130" s="6" t="s">
        <v>39</v>
      </c>
      <c r="K130" s="7"/>
      <c r="L130" s="93"/>
      <c r="M130" s="103"/>
      <c r="N130" s="95"/>
      <c r="O130" s="95"/>
      <c r="P130" s="95"/>
      <c r="Q130" s="105">
        <f>Table1[[#This Row],[Budget]]-Table1[[#This Row],[Actuals]]-Table1[[#This Row],[Encumb]]</f>
        <v>0</v>
      </c>
      <c r="R130" s="96"/>
      <c r="S130" s="96">
        <v>4483</v>
      </c>
      <c r="T130" s="106">
        <f>Table1[[#This Row],[BBA]]+Table1[[#This Row],[Proj/Pend Budget]]-Table1[[#This Row],[Proj/Pend Actuals]]</f>
        <v>-4483</v>
      </c>
    </row>
    <row r="131" spans="2:20" x14ac:dyDescent="0.35">
      <c r="B131" s="4">
        <v>9</v>
      </c>
      <c r="C131" s="5">
        <v>1189</v>
      </c>
      <c r="D131" s="5">
        <v>48500</v>
      </c>
      <c r="E131" s="6" t="s">
        <v>29</v>
      </c>
      <c r="F131" s="6" t="s">
        <v>23</v>
      </c>
      <c r="G131" s="93" t="s">
        <v>24</v>
      </c>
      <c r="H131" s="93" t="s">
        <v>30</v>
      </c>
      <c r="I131" s="94" t="s">
        <v>121</v>
      </c>
      <c r="J131" s="93" t="s">
        <v>31</v>
      </c>
      <c r="K131" s="7"/>
      <c r="L131" s="93"/>
      <c r="M131" s="103"/>
      <c r="N131" s="42"/>
      <c r="O131" s="42"/>
      <c r="P131" s="42"/>
      <c r="Q131" s="105">
        <f>Table1[[#This Row],[Budget]]-Table1[[#This Row],[Actuals]]-Table1[[#This Row],[Encumb]]</f>
        <v>0</v>
      </c>
      <c r="R131" s="44"/>
      <c r="S131" s="44">
        <v>6667</v>
      </c>
      <c r="T131" s="106">
        <f>Table1[[#This Row],[BBA]]+Table1[[#This Row],[Proj/Pend Budget]]-Table1[[#This Row],[Proj/Pend Actuals]]</f>
        <v>-6667</v>
      </c>
    </row>
    <row r="132" spans="2:20" x14ac:dyDescent="0.35">
      <c r="B132" s="4">
        <v>9</v>
      </c>
      <c r="C132" s="5">
        <v>1189</v>
      </c>
      <c r="D132" s="5">
        <v>48500</v>
      </c>
      <c r="E132" s="6" t="s">
        <v>41</v>
      </c>
      <c r="F132" s="6" t="s">
        <v>23</v>
      </c>
      <c r="G132" s="93" t="s">
        <v>24</v>
      </c>
      <c r="H132" s="93" t="s">
        <v>42</v>
      </c>
      <c r="I132" s="94" t="s">
        <v>121</v>
      </c>
      <c r="J132" s="93" t="s">
        <v>43</v>
      </c>
      <c r="K132" s="39"/>
      <c r="L132" s="48"/>
      <c r="M132" s="104"/>
      <c r="N132" s="42"/>
      <c r="O132" s="42"/>
      <c r="P132" s="42"/>
      <c r="Q132" s="105">
        <f>Table1[[#This Row],[Budget]]-Table1[[#This Row],[Actuals]]-Table1[[#This Row],[Encumb]]</f>
        <v>0</v>
      </c>
      <c r="R132" s="44"/>
      <c r="S132" s="44">
        <v>650</v>
      </c>
      <c r="T132" s="106">
        <f>Table1[[#This Row],[BBA]]+Table1[[#This Row],[Proj/Pend Budget]]-Table1[[#This Row],[Proj/Pend Actuals]]</f>
        <v>-650</v>
      </c>
    </row>
    <row r="133" spans="2:20" x14ac:dyDescent="0.35">
      <c r="B133" s="91">
        <v>9</v>
      </c>
      <c r="C133" s="92">
        <v>1192</v>
      </c>
      <c r="D133" s="92">
        <v>48500</v>
      </c>
      <c r="E133" s="93" t="s">
        <v>44</v>
      </c>
      <c r="F133" s="93" t="s">
        <v>122</v>
      </c>
      <c r="G133" s="93" t="s">
        <v>39</v>
      </c>
      <c r="H133" s="93" t="s">
        <v>49</v>
      </c>
      <c r="I133" s="94" t="s">
        <v>123</v>
      </c>
      <c r="J133" s="93" t="s">
        <v>39</v>
      </c>
      <c r="K133" s="39"/>
      <c r="L133" s="48"/>
      <c r="M133" s="104"/>
      <c r="N133" s="95"/>
      <c r="O133" s="95"/>
      <c r="P133" s="95"/>
      <c r="Q133" s="105">
        <f>Table1[[#This Row],[Budget]]-Table1[[#This Row],[Actuals]]-Table1[[#This Row],[Encumb]]</f>
        <v>0</v>
      </c>
      <c r="R133" s="96">
        <v>1000</v>
      </c>
      <c r="S133" s="96"/>
      <c r="T133" s="106">
        <f>Table1[[#This Row],[BBA]]+Table1[[#This Row],[Proj/Pend Budget]]-Table1[[#This Row],[Proj/Pend Actuals]]</f>
        <v>1000</v>
      </c>
    </row>
    <row r="134" spans="2:20" x14ac:dyDescent="0.35">
      <c r="B134" s="91">
        <v>9</v>
      </c>
      <c r="C134" s="92">
        <v>1189</v>
      </c>
      <c r="D134" s="92">
        <v>48500</v>
      </c>
      <c r="E134" s="93" t="s">
        <v>110</v>
      </c>
      <c r="F134" s="6" t="s">
        <v>48</v>
      </c>
      <c r="G134" s="93" t="s">
        <v>24</v>
      </c>
      <c r="H134" s="93" t="s">
        <v>114</v>
      </c>
      <c r="I134" s="94" t="s">
        <v>115</v>
      </c>
      <c r="J134" s="93" t="s">
        <v>51</v>
      </c>
      <c r="K134" s="7"/>
      <c r="L134" s="93">
        <v>17893</v>
      </c>
      <c r="M134" s="103" t="s">
        <v>124</v>
      </c>
      <c r="N134" s="95"/>
      <c r="O134" s="95">
        <v>737</v>
      </c>
      <c r="P134" s="95">
        <v>-737</v>
      </c>
      <c r="Q134" s="105">
        <f>Table1[[#This Row],[Budget]]-Table1[[#This Row],[Actuals]]-Table1[[#This Row],[Encumb]]</f>
        <v>0</v>
      </c>
      <c r="R134" s="96"/>
      <c r="S134" s="96"/>
      <c r="T134" s="106">
        <f>Table1[[#This Row],[BBA]]+Table1[[#This Row],[Proj/Pend Budget]]-Table1[[#This Row],[Proj/Pend Actuals]]</f>
        <v>0</v>
      </c>
    </row>
    <row r="135" spans="2:20" x14ac:dyDescent="0.35">
      <c r="B135" s="91">
        <v>10</v>
      </c>
      <c r="C135" s="92">
        <v>1189</v>
      </c>
      <c r="D135" s="92">
        <v>48500</v>
      </c>
      <c r="E135" s="93" t="s">
        <v>22</v>
      </c>
      <c r="F135" s="6" t="s">
        <v>23</v>
      </c>
      <c r="G135" s="93" t="s">
        <v>24</v>
      </c>
      <c r="H135" s="93" t="s">
        <v>25</v>
      </c>
      <c r="I135" s="141" t="s">
        <v>125</v>
      </c>
      <c r="J135" s="93" t="s">
        <v>27</v>
      </c>
      <c r="K135" s="7"/>
      <c r="L135" s="93"/>
      <c r="M135" s="103"/>
      <c r="N135" s="95"/>
      <c r="O135" s="95"/>
      <c r="P135" s="95"/>
      <c r="Q135" s="105">
        <f>Table1[[#This Row],[Budget]]-Table1[[#This Row],[Actuals]]-Table1[[#This Row],[Encumb]]</f>
        <v>0</v>
      </c>
      <c r="R135" s="96"/>
      <c r="S135" s="96">
        <v>13750</v>
      </c>
      <c r="T135" s="106">
        <f>Table1[[#This Row],[BBA]]+Table1[[#This Row],[Proj/Pend Budget]]-Table1[[#This Row],[Proj/Pend Actuals]]</f>
        <v>-13750</v>
      </c>
    </row>
    <row r="136" spans="2:20" x14ac:dyDescent="0.35">
      <c r="B136" s="91">
        <v>10</v>
      </c>
      <c r="C136" s="92">
        <v>1189</v>
      </c>
      <c r="D136" s="5">
        <v>48500</v>
      </c>
      <c r="E136" s="93" t="s">
        <v>29</v>
      </c>
      <c r="F136" s="6" t="s">
        <v>23</v>
      </c>
      <c r="G136" s="93" t="s">
        <v>24</v>
      </c>
      <c r="H136" s="93" t="s">
        <v>35</v>
      </c>
      <c r="I136" s="94" t="s">
        <v>125</v>
      </c>
      <c r="J136" s="93" t="s">
        <v>36</v>
      </c>
      <c r="K136" s="7"/>
      <c r="L136" s="93"/>
      <c r="M136" s="103"/>
      <c r="N136" s="95"/>
      <c r="O136" s="95"/>
      <c r="P136" s="95"/>
      <c r="Q136" s="105">
        <f>Table1[[#This Row],[Budget]]-Table1[[#This Row],[Actuals]]-Table1[[#This Row],[Encumb]]</f>
        <v>0</v>
      </c>
      <c r="R136" s="96"/>
      <c r="S136" s="96">
        <v>4167</v>
      </c>
      <c r="T136" s="106">
        <f>Table1[[#This Row],[BBA]]+Table1[[#This Row],[Proj/Pend Budget]]-Table1[[#This Row],[Proj/Pend Actuals]]</f>
        <v>-4167</v>
      </c>
    </row>
    <row r="137" spans="2:20" x14ac:dyDescent="0.35">
      <c r="B137" s="4">
        <v>10</v>
      </c>
      <c r="C137" s="5">
        <v>1189</v>
      </c>
      <c r="D137" s="5">
        <v>48500</v>
      </c>
      <c r="E137" s="6" t="s">
        <v>41</v>
      </c>
      <c r="F137" s="6" t="s">
        <v>23</v>
      </c>
      <c r="G137" s="6" t="s">
        <v>24</v>
      </c>
      <c r="H137" s="6" t="s">
        <v>42</v>
      </c>
      <c r="I137" s="37" t="s">
        <v>125</v>
      </c>
      <c r="J137" s="6" t="s">
        <v>43</v>
      </c>
      <c r="K137" s="7"/>
      <c r="L137" s="93"/>
      <c r="M137" s="7"/>
      <c r="N137" s="42"/>
      <c r="O137" s="42"/>
      <c r="P137" s="42"/>
      <c r="Q137" s="105">
        <f>Table1[[#This Row],[Budget]]-Table1[[#This Row],[Actuals]]-Table1[[#This Row],[Encumb]]</f>
        <v>0</v>
      </c>
      <c r="R137" s="44"/>
      <c r="S137" s="44">
        <v>750</v>
      </c>
      <c r="T137" s="106">
        <f>Table1[[#This Row],[BBA]]+Table1[[#This Row],[Proj/Pend Budget]]-Table1[[#This Row],[Proj/Pend Actuals]]</f>
        <v>-750</v>
      </c>
    </row>
    <row r="138" spans="2:20" x14ac:dyDescent="0.35">
      <c r="B138" s="4">
        <v>10</v>
      </c>
      <c r="C138" s="5">
        <v>1189</v>
      </c>
      <c r="D138" s="5">
        <v>48500</v>
      </c>
      <c r="E138" s="6" t="s">
        <v>29</v>
      </c>
      <c r="F138" s="6" t="s">
        <v>23</v>
      </c>
      <c r="G138" s="6" t="s">
        <v>24</v>
      </c>
      <c r="H138" s="6" t="s">
        <v>38</v>
      </c>
      <c r="I138" s="37" t="s">
        <v>125</v>
      </c>
      <c r="J138" s="6" t="s">
        <v>39</v>
      </c>
      <c r="K138" s="39"/>
      <c r="L138" s="48"/>
      <c r="M138" s="39"/>
      <c r="N138" s="42"/>
      <c r="O138" s="42"/>
      <c r="P138" s="42"/>
      <c r="Q138" s="105">
        <f>Table1[[#This Row],[Budget]]-Table1[[#This Row],[Actuals]]-Table1[[#This Row],[Encumb]]</f>
        <v>0</v>
      </c>
      <c r="R138" s="44"/>
      <c r="S138" s="44">
        <v>4483</v>
      </c>
      <c r="T138" s="106">
        <f>Table1[[#This Row],[BBA]]+Table1[[#This Row],[Proj/Pend Budget]]-Table1[[#This Row],[Proj/Pend Actuals]]</f>
        <v>-4483</v>
      </c>
    </row>
    <row r="139" spans="2:20" x14ac:dyDescent="0.35">
      <c r="B139" s="91">
        <v>10</v>
      </c>
      <c r="C139" s="92">
        <v>1189</v>
      </c>
      <c r="D139" s="92">
        <v>48500</v>
      </c>
      <c r="E139" s="93" t="s">
        <v>29</v>
      </c>
      <c r="F139" s="93" t="s">
        <v>23</v>
      </c>
      <c r="G139" s="93" t="s">
        <v>24</v>
      </c>
      <c r="H139" s="93" t="s">
        <v>32</v>
      </c>
      <c r="I139" s="94" t="s">
        <v>125</v>
      </c>
      <c r="J139" s="93" t="s">
        <v>34</v>
      </c>
      <c r="K139" s="39"/>
      <c r="L139" s="48"/>
      <c r="M139" s="39"/>
      <c r="N139" s="95"/>
      <c r="O139" s="95"/>
      <c r="P139" s="95"/>
      <c r="Q139" s="105">
        <f>Table1[[#This Row],[Budget]]-Table1[[#This Row],[Actuals]]-Table1[[#This Row],[Encumb]]</f>
        <v>0</v>
      </c>
      <c r="R139" s="96"/>
      <c r="S139" s="96">
        <v>4906</v>
      </c>
      <c r="T139" s="106">
        <f>Table1[[#This Row],[BBA]]+Table1[[#This Row],[Proj/Pend Budget]]-Table1[[#This Row],[Proj/Pend Actuals]]</f>
        <v>-4906</v>
      </c>
    </row>
    <row r="140" spans="2:20" x14ac:dyDescent="0.35">
      <c r="B140" s="4">
        <v>10</v>
      </c>
      <c r="C140" s="5">
        <v>1189</v>
      </c>
      <c r="D140" s="5">
        <v>48500</v>
      </c>
      <c r="E140" s="6" t="s">
        <v>29</v>
      </c>
      <c r="F140" s="6" t="s">
        <v>23</v>
      </c>
      <c r="G140" s="6" t="s">
        <v>24</v>
      </c>
      <c r="H140" s="6" t="s">
        <v>30</v>
      </c>
      <c r="I140" s="37" t="s">
        <v>125</v>
      </c>
      <c r="J140" s="6" t="s">
        <v>31</v>
      </c>
      <c r="K140" s="7"/>
      <c r="L140" s="93"/>
      <c r="M140" s="7"/>
      <c r="N140" s="42"/>
      <c r="O140" s="42"/>
      <c r="P140" s="42"/>
      <c r="Q140" s="105">
        <f>Table1[[#This Row],[Budget]]-Table1[[#This Row],[Actuals]]-Table1[[#This Row],[Encumb]]</f>
        <v>0</v>
      </c>
      <c r="R140" s="44"/>
      <c r="S140" s="44">
        <v>6667</v>
      </c>
      <c r="T140" s="106">
        <f>Table1[[#This Row],[BBA]]+Table1[[#This Row],[Proj/Pend Budget]]-Table1[[#This Row],[Proj/Pend Actuals]]</f>
        <v>-6667</v>
      </c>
    </row>
    <row r="141" spans="2:20" x14ac:dyDescent="0.35">
      <c r="B141" s="4">
        <v>11</v>
      </c>
      <c r="C141" s="5">
        <v>1189</v>
      </c>
      <c r="D141" s="5">
        <v>48500</v>
      </c>
      <c r="E141" s="6" t="s">
        <v>22</v>
      </c>
      <c r="F141" s="6" t="s">
        <v>23</v>
      </c>
      <c r="G141" s="6" t="s">
        <v>24</v>
      </c>
      <c r="H141" s="6" t="s">
        <v>25</v>
      </c>
      <c r="I141" s="37" t="s">
        <v>126</v>
      </c>
      <c r="J141" s="6" t="s">
        <v>27</v>
      </c>
      <c r="K141" s="39"/>
      <c r="L141" s="48"/>
      <c r="M141" s="39"/>
      <c r="N141" s="42"/>
      <c r="O141" s="42"/>
      <c r="P141" s="42"/>
      <c r="Q141" s="105">
        <f>Table1[[#This Row],[Budget]]-Table1[[#This Row],[Actuals]]-Table1[[#This Row],[Encumb]]</f>
        <v>0</v>
      </c>
      <c r="R141" s="44"/>
      <c r="S141" s="44">
        <v>13750</v>
      </c>
      <c r="T141" s="106">
        <f>Table1[[#This Row],[BBA]]+Table1[[#This Row],[Proj/Pend Budget]]-Table1[[#This Row],[Proj/Pend Actuals]]</f>
        <v>-13750</v>
      </c>
    </row>
    <row r="142" spans="2:20" x14ac:dyDescent="0.35">
      <c r="B142" s="91">
        <v>11</v>
      </c>
      <c r="C142" s="92">
        <v>1189</v>
      </c>
      <c r="D142" s="92">
        <v>48500</v>
      </c>
      <c r="E142" s="93" t="s">
        <v>29</v>
      </c>
      <c r="F142" s="93" t="s">
        <v>23</v>
      </c>
      <c r="G142" s="93" t="s">
        <v>24</v>
      </c>
      <c r="H142" s="93" t="s">
        <v>35</v>
      </c>
      <c r="I142" s="94" t="s">
        <v>126</v>
      </c>
      <c r="J142" s="93" t="s">
        <v>36</v>
      </c>
      <c r="K142" s="39"/>
      <c r="L142" s="48"/>
      <c r="M142" s="39"/>
      <c r="N142" s="95"/>
      <c r="O142" s="95"/>
      <c r="P142" s="95"/>
      <c r="Q142" s="105">
        <f>Table1[[#This Row],[Budget]]-Table1[[#This Row],[Actuals]]-Table1[[#This Row],[Encumb]]</f>
        <v>0</v>
      </c>
      <c r="R142" s="96"/>
      <c r="S142" s="96">
        <v>4167</v>
      </c>
      <c r="T142" s="106">
        <f>Table1[[#This Row],[BBA]]+Table1[[#This Row],[Proj/Pend Budget]]-Table1[[#This Row],[Proj/Pend Actuals]]</f>
        <v>-4167</v>
      </c>
    </row>
    <row r="143" spans="2:20" x14ac:dyDescent="0.35">
      <c r="B143" s="4">
        <v>11</v>
      </c>
      <c r="C143" s="5">
        <v>1189</v>
      </c>
      <c r="D143" s="5">
        <v>48500</v>
      </c>
      <c r="E143" s="6" t="s">
        <v>41</v>
      </c>
      <c r="F143" s="6" t="s">
        <v>23</v>
      </c>
      <c r="G143" s="6" t="s">
        <v>24</v>
      </c>
      <c r="H143" s="6" t="s">
        <v>42</v>
      </c>
      <c r="I143" s="37" t="s">
        <v>126</v>
      </c>
      <c r="J143" s="6" t="s">
        <v>43</v>
      </c>
      <c r="K143" s="7"/>
      <c r="L143" s="93"/>
      <c r="M143" s="7"/>
      <c r="N143" s="42"/>
      <c r="O143" s="42"/>
      <c r="P143" s="42"/>
      <c r="Q143" s="105">
        <f>Table1[[#This Row],[Budget]]-Table1[[#This Row],[Actuals]]-Table1[[#This Row],[Encumb]]</f>
        <v>0</v>
      </c>
      <c r="R143" s="44"/>
      <c r="S143" s="44">
        <v>150</v>
      </c>
      <c r="T143" s="106">
        <f>Table1[[#This Row],[BBA]]+Table1[[#This Row],[Proj/Pend Budget]]-Table1[[#This Row],[Proj/Pend Actuals]]</f>
        <v>-150</v>
      </c>
    </row>
    <row r="144" spans="2:20" x14ac:dyDescent="0.35">
      <c r="B144" s="4">
        <v>11</v>
      </c>
      <c r="C144" s="5">
        <v>1189</v>
      </c>
      <c r="D144" s="5">
        <v>48500</v>
      </c>
      <c r="E144" s="6" t="s">
        <v>29</v>
      </c>
      <c r="F144" s="6" t="s">
        <v>23</v>
      </c>
      <c r="G144" s="6" t="s">
        <v>24</v>
      </c>
      <c r="H144" s="6" t="s">
        <v>38</v>
      </c>
      <c r="I144" s="37" t="s">
        <v>126</v>
      </c>
      <c r="J144" s="6" t="s">
        <v>39</v>
      </c>
      <c r="K144" s="39"/>
      <c r="L144" s="48"/>
      <c r="M144" s="39"/>
      <c r="N144" s="42"/>
      <c r="O144" s="42"/>
      <c r="P144" s="42"/>
      <c r="Q144" s="105">
        <f>Table1[[#This Row],[Budget]]-Table1[[#This Row],[Actuals]]-Table1[[#This Row],[Encumb]]</f>
        <v>0</v>
      </c>
      <c r="R144" s="44"/>
      <c r="S144" s="44">
        <v>4483</v>
      </c>
      <c r="T144" s="106">
        <f>Table1[[#This Row],[BBA]]+Table1[[#This Row],[Proj/Pend Budget]]-Table1[[#This Row],[Proj/Pend Actuals]]</f>
        <v>-4483</v>
      </c>
    </row>
    <row r="145" spans="2:20" x14ac:dyDescent="0.35">
      <c r="B145" s="91">
        <v>11</v>
      </c>
      <c r="C145" s="92">
        <v>1189</v>
      </c>
      <c r="D145" s="92">
        <v>48500</v>
      </c>
      <c r="E145" s="93" t="s">
        <v>29</v>
      </c>
      <c r="F145" s="93" t="s">
        <v>23</v>
      </c>
      <c r="G145" s="93" t="s">
        <v>24</v>
      </c>
      <c r="H145" s="93" t="s">
        <v>32</v>
      </c>
      <c r="I145" s="94" t="s">
        <v>126</v>
      </c>
      <c r="J145" s="93" t="s">
        <v>34</v>
      </c>
      <c r="K145" s="39"/>
      <c r="L145" s="48"/>
      <c r="M145" s="39"/>
      <c r="N145" s="95"/>
      <c r="O145" s="42"/>
      <c r="P145" s="95"/>
      <c r="Q145" s="105">
        <f>Table1[[#This Row],[Budget]]-Table1[[#This Row],[Actuals]]-Table1[[#This Row],[Encumb]]</f>
        <v>0</v>
      </c>
      <c r="R145" s="96"/>
      <c r="S145" s="96">
        <v>4906</v>
      </c>
      <c r="T145" s="106">
        <f>Table1[[#This Row],[BBA]]+Table1[[#This Row],[Proj/Pend Budget]]-Table1[[#This Row],[Proj/Pend Actuals]]</f>
        <v>-4906</v>
      </c>
    </row>
    <row r="146" spans="2:20" x14ac:dyDescent="0.35">
      <c r="B146" s="91">
        <v>11</v>
      </c>
      <c r="C146" s="92">
        <v>1189</v>
      </c>
      <c r="D146" s="92">
        <v>48500</v>
      </c>
      <c r="E146" s="93" t="s">
        <v>29</v>
      </c>
      <c r="F146" s="93" t="s">
        <v>23</v>
      </c>
      <c r="G146" s="93" t="s">
        <v>24</v>
      </c>
      <c r="H146" s="93" t="s">
        <v>30</v>
      </c>
      <c r="I146" s="94" t="s">
        <v>126</v>
      </c>
      <c r="J146" s="93" t="s">
        <v>31</v>
      </c>
      <c r="K146" s="7"/>
      <c r="L146" s="93"/>
      <c r="M146" s="7"/>
      <c r="N146" s="95"/>
      <c r="O146" s="95"/>
      <c r="P146" s="95"/>
      <c r="Q146" s="105">
        <f>Table1[[#This Row],[Budget]]-Table1[[#This Row],[Actuals]]-Table1[[#This Row],[Encumb]]</f>
        <v>0</v>
      </c>
      <c r="R146" s="96"/>
      <c r="S146" s="96">
        <v>6667</v>
      </c>
      <c r="T146" s="106">
        <f>Table1[[#This Row],[BBA]]+Table1[[#This Row],[Proj/Pend Budget]]-Table1[[#This Row],[Proj/Pend Actuals]]</f>
        <v>-6667</v>
      </c>
    </row>
    <row r="147" spans="2:20" x14ac:dyDescent="0.35">
      <c r="B147" s="4">
        <v>12</v>
      </c>
      <c r="C147" s="5">
        <v>1189</v>
      </c>
      <c r="D147" s="5">
        <v>48500</v>
      </c>
      <c r="E147" s="6" t="s">
        <v>22</v>
      </c>
      <c r="F147" s="6" t="s">
        <v>23</v>
      </c>
      <c r="G147" s="6" t="s">
        <v>24</v>
      </c>
      <c r="H147" s="6" t="s">
        <v>25</v>
      </c>
      <c r="I147" s="37" t="s">
        <v>127</v>
      </c>
      <c r="J147" s="6" t="s">
        <v>27</v>
      </c>
      <c r="K147" s="7"/>
      <c r="L147" s="93"/>
      <c r="M147" s="7"/>
      <c r="N147" s="42"/>
      <c r="O147" s="42"/>
      <c r="P147" s="42"/>
      <c r="Q147" s="105">
        <f>Table1[[#This Row],[Budget]]-Table1[[#This Row],[Actuals]]-Table1[[#This Row],[Encumb]]</f>
        <v>0</v>
      </c>
      <c r="R147" s="44"/>
      <c r="S147" s="44">
        <v>13750</v>
      </c>
      <c r="T147" s="106">
        <f>Table1[[#This Row],[BBA]]+Table1[[#This Row],[Proj/Pend Budget]]-Table1[[#This Row],[Proj/Pend Actuals]]</f>
        <v>-13750</v>
      </c>
    </row>
    <row r="148" spans="2:20" x14ac:dyDescent="0.35">
      <c r="B148" s="4">
        <v>12</v>
      </c>
      <c r="C148" s="5">
        <v>1189</v>
      </c>
      <c r="D148" s="5">
        <v>48500</v>
      </c>
      <c r="E148" s="6" t="s">
        <v>29</v>
      </c>
      <c r="F148" s="6" t="s">
        <v>23</v>
      </c>
      <c r="G148" s="6" t="s">
        <v>24</v>
      </c>
      <c r="H148" s="6" t="s">
        <v>35</v>
      </c>
      <c r="I148" s="37" t="s">
        <v>127</v>
      </c>
      <c r="J148" s="6" t="s">
        <v>36</v>
      </c>
      <c r="K148" s="39"/>
      <c r="L148" s="48"/>
      <c r="M148" s="39"/>
      <c r="N148" s="42"/>
      <c r="O148" s="42"/>
      <c r="P148" s="42"/>
      <c r="Q148" s="105">
        <f>Table1[[#This Row],[Budget]]-Table1[[#This Row],[Actuals]]-Table1[[#This Row],[Encumb]]</f>
        <v>0</v>
      </c>
      <c r="R148" s="44"/>
      <c r="S148" s="44">
        <v>4167</v>
      </c>
      <c r="T148" s="106">
        <f>Table1[[#This Row],[BBA]]+Table1[[#This Row],[Proj/Pend Budget]]-Table1[[#This Row],[Proj/Pend Actuals]]</f>
        <v>-4167</v>
      </c>
    </row>
    <row r="149" spans="2:20" x14ac:dyDescent="0.35">
      <c r="B149" s="91">
        <v>12</v>
      </c>
      <c r="C149" s="92">
        <v>1189</v>
      </c>
      <c r="D149" s="92">
        <v>48500</v>
      </c>
      <c r="E149" s="93" t="s">
        <v>29</v>
      </c>
      <c r="F149" s="93" t="s">
        <v>23</v>
      </c>
      <c r="G149" s="93" t="s">
        <v>24</v>
      </c>
      <c r="H149" s="93" t="s">
        <v>38</v>
      </c>
      <c r="I149" s="94" t="s">
        <v>127</v>
      </c>
      <c r="J149" s="93" t="s">
        <v>39</v>
      </c>
      <c r="K149" s="39"/>
      <c r="L149" s="48"/>
      <c r="M149" s="39"/>
      <c r="N149" s="95"/>
      <c r="O149" s="95"/>
      <c r="P149" s="95"/>
      <c r="Q149" s="105">
        <f>Table1[[#This Row],[Budget]]-Table1[[#This Row],[Actuals]]-Table1[[#This Row],[Encumb]]</f>
        <v>0</v>
      </c>
      <c r="R149" s="96"/>
      <c r="S149" s="96">
        <v>4483</v>
      </c>
      <c r="T149" s="106">
        <f>Table1[[#This Row],[BBA]]+Table1[[#This Row],[Proj/Pend Budget]]-Table1[[#This Row],[Proj/Pend Actuals]]</f>
        <v>-4483</v>
      </c>
    </row>
    <row r="150" spans="2:20" x14ac:dyDescent="0.35">
      <c r="B150" s="4">
        <v>12</v>
      </c>
      <c r="C150" s="5">
        <v>1189</v>
      </c>
      <c r="D150" s="5">
        <v>48500</v>
      </c>
      <c r="E150" s="6" t="s">
        <v>29</v>
      </c>
      <c r="F150" s="6" t="s">
        <v>23</v>
      </c>
      <c r="G150" s="6" t="s">
        <v>24</v>
      </c>
      <c r="H150" s="6" t="s">
        <v>32</v>
      </c>
      <c r="I150" s="37" t="s">
        <v>127</v>
      </c>
      <c r="J150" s="6" t="s">
        <v>34</v>
      </c>
      <c r="K150" s="7"/>
      <c r="L150" s="93"/>
      <c r="M150" s="7"/>
      <c r="N150" s="42"/>
      <c r="O150" s="42"/>
      <c r="P150" s="42"/>
      <c r="Q150" s="105">
        <f>Table1[[#This Row],[Budget]]-Table1[[#This Row],[Actuals]]-Table1[[#This Row],[Encumb]]</f>
        <v>0</v>
      </c>
      <c r="R150" s="44"/>
      <c r="S150" s="44">
        <v>4906</v>
      </c>
      <c r="T150" s="106">
        <f>Table1[[#This Row],[BBA]]+Table1[[#This Row],[Proj/Pend Budget]]-Table1[[#This Row],[Proj/Pend Actuals]]</f>
        <v>-4906</v>
      </c>
    </row>
    <row r="151" spans="2:20" x14ac:dyDescent="0.35">
      <c r="B151" s="4">
        <v>12</v>
      </c>
      <c r="C151" s="5">
        <v>1189</v>
      </c>
      <c r="D151" s="5">
        <v>48500</v>
      </c>
      <c r="E151" s="6" t="s">
        <v>41</v>
      </c>
      <c r="F151" s="6" t="s">
        <v>23</v>
      </c>
      <c r="G151" s="6" t="s">
        <v>24</v>
      </c>
      <c r="H151" s="6" t="s">
        <v>42</v>
      </c>
      <c r="I151" s="37" t="s">
        <v>127</v>
      </c>
      <c r="J151" s="6" t="s">
        <v>43</v>
      </c>
      <c r="K151" s="39"/>
      <c r="L151" s="48"/>
      <c r="M151" s="39"/>
      <c r="N151" s="42"/>
      <c r="O151" s="42"/>
      <c r="P151" s="42"/>
      <c r="Q151" s="105">
        <f>Table1[[#This Row],[Budget]]-Table1[[#This Row],[Actuals]]-Table1[[#This Row],[Encumb]]</f>
        <v>0</v>
      </c>
      <c r="R151" s="44"/>
      <c r="S151" s="44">
        <v>650</v>
      </c>
      <c r="T151" s="106">
        <f>Table1[[#This Row],[BBA]]+Table1[[#This Row],[Proj/Pend Budget]]-Table1[[#This Row],[Proj/Pend Actuals]]</f>
        <v>-650</v>
      </c>
    </row>
    <row r="152" spans="2:20" x14ac:dyDescent="0.35">
      <c r="B152" s="91">
        <v>12</v>
      </c>
      <c r="C152" s="92">
        <v>1189</v>
      </c>
      <c r="D152" s="92">
        <v>48500</v>
      </c>
      <c r="E152" s="93" t="s">
        <v>29</v>
      </c>
      <c r="F152" s="93" t="s">
        <v>23</v>
      </c>
      <c r="G152" s="93" t="s">
        <v>24</v>
      </c>
      <c r="H152" s="93" t="s">
        <v>30</v>
      </c>
      <c r="I152" s="94" t="s">
        <v>127</v>
      </c>
      <c r="J152" s="93" t="s">
        <v>31</v>
      </c>
      <c r="K152" s="39"/>
      <c r="L152" s="48"/>
      <c r="M152" s="39"/>
      <c r="N152" s="95"/>
      <c r="O152" s="42"/>
      <c r="P152" s="95"/>
      <c r="Q152" s="105">
        <f>Table1[[#This Row],[Budget]]-Table1[[#This Row],[Actuals]]-Table1[[#This Row],[Encumb]]</f>
        <v>0</v>
      </c>
      <c r="R152" s="96"/>
      <c r="S152" s="96">
        <v>6667</v>
      </c>
      <c r="T152" s="106">
        <f>Table1[[#This Row],[BBA]]+Table1[[#This Row],[Proj/Pend Budget]]-Table1[[#This Row],[Proj/Pend Actuals]]</f>
        <v>-6667</v>
      </c>
    </row>
    <row r="153" spans="2:20" x14ac:dyDescent="0.35">
      <c r="B153" s="91" t="s">
        <v>128</v>
      </c>
      <c r="C153" s="92">
        <v>1189</v>
      </c>
      <c r="D153" s="92">
        <v>48500</v>
      </c>
      <c r="E153" s="93" t="s">
        <v>110</v>
      </c>
      <c r="F153" s="93" t="s">
        <v>48</v>
      </c>
      <c r="G153" s="93" t="s">
        <v>24</v>
      </c>
      <c r="H153" s="93" t="s">
        <v>111</v>
      </c>
      <c r="I153" s="94" t="s">
        <v>112</v>
      </c>
      <c r="J153" s="93" t="s">
        <v>51</v>
      </c>
      <c r="K153" s="7"/>
      <c r="L153" s="93">
        <v>17035</v>
      </c>
      <c r="M153" s="7">
        <v>56789</v>
      </c>
      <c r="N153" s="95"/>
      <c r="O153" s="95"/>
      <c r="P153" s="95"/>
      <c r="Q153" s="105">
        <f>Table1[[#This Row],[Budget]]-Table1[[#This Row],[Actuals]]-Table1[[#This Row],[Encumb]]</f>
        <v>0</v>
      </c>
      <c r="R153" s="96"/>
      <c r="S153" s="96">
        <v>1000</v>
      </c>
      <c r="T153" s="106">
        <f>Table1[[#This Row],[BBA]]+Table1[[#This Row],[Proj/Pend Budget]]-Table1[[#This Row],[Proj/Pend Actuals]]</f>
        <v>-1000</v>
      </c>
    </row>
    <row r="154" spans="2:20" x14ac:dyDescent="0.35">
      <c r="B154" s="4" t="s">
        <v>129</v>
      </c>
      <c r="C154" s="5">
        <v>1189</v>
      </c>
      <c r="D154" s="5">
        <v>48500</v>
      </c>
      <c r="E154" s="6" t="s">
        <v>60</v>
      </c>
      <c r="F154" s="6" t="s">
        <v>48</v>
      </c>
      <c r="G154" s="6" t="s">
        <v>24</v>
      </c>
      <c r="H154" s="6" t="s">
        <v>130</v>
      </c>
      <c r="I154" s="37" t="s">
        <v>131</v>
      </c>
      <c r="J154" s="6" t="s">
        <v>62</v>
      </c>
      <c r="K154" s="7"/>
      <c r="L154" s="93"/>
      <c r="M154" s="7"/>
      <c r="N154" s="42"/>
      <c r="O154" s="42"/>
      <c r="P154" s="42"/>
      <c r="Q154" s="105">
        <f>Table1[[#This Row],[Budget]]-Table1[[#This Row],[Actuals]]-Table1[[#This Row],[Encumb]]</f>
        <v>0</v>
      </c>
      <c r="R154" s="44"/>
      <c r="S154" s="44">
        <v>1000</v>
      </c>
      <c r="T154" s="106">
        <f>Table1[[#This Row],[BBA]]+Table1[[#This Row],[Proj/Pend Budget]]-Table1[[#This Row],[Proj/Pend Actuals]]</f>
        <v>-1000</v>
      </c>
    </row>
    <row r="155" spans="2:20" x14ac:dyDescent="0.35">
      <c r="B155" s="4" t="s">
        <v>129</v>
      </c>
      <c r="C155" s="5">
        <v>1189</v>
      </c>
      <c r="D155" s="5">
        <v>48500</v>
      </c>
      <c r="E155" s="6" t="s">
        <v>44</v>
      </c>
      <c r="F155" s="6" t="s">
        <v>45</v>
      </c>
      <c r="G155" s="6" t="s">
        <v>31</v>
      </c>
      <c r="H155" s="6" t="s">
        <v>30</v>
      </c>
      <c r="I155" s="37" t="s">
        <v>33</v>
      </c>
      <c r="J155" s="6" t="s">
        <v>31</v>
      </c>
      <c r="K155" s="39"/>
      <c r="L155" s="48"/>
      <c r="M155" s="39"/>
      <c r="N155" s="42"/>
      <c r="O155" s="42"/>
      <c r="P155" s="42"/>
      <c r="Q155" s="105">
        <f>Table1[[#This Row],[Budget]]-Table1[[#This Row],[Actuals]]-Table1[[#This Row],[Encumb]]</f>
        <v>0</v>
      </c>
      <c r="R155" s="44"/>
      <c r="S155" s="44">
        <v>1358.8</v>
      </c>
      <c r="T155" s="106">
        <f>Table1[[#This Row],[BBA]]+Table1[[#This Row],[Proj/Pend Budget]]-Table1[[#This Row],[Proj/Pend Actuals]]</f>
        <v>-1358.8</v>
      </c>
    </row>
    <row r="156" spans="2:20" x14ac:dyDescent="0.35">
      <c r="B156" s="91" t="s">
        <v>129</v>
      </c>
      <c r="C156" s="92">
        <v>1189</v>
      </c>
      <c r="D156" s="92">
        <v>48500</v>
      </c>
      <c r="E156" s="93" t="s">
        <v>44</v>
      </c>
      <c r="F156" s="93" t="s">
        <v>45</v>
      </c>
      <c r="G156" s="93" t="s">
        <v>34</v>
      </c>
      <c r="H156" s="93" t="s">
        <v>32</v>
      </c>
      <c r="I156" s="94" t="s">
        <v>33</v>
      </c>
      <c r="J156" s="93" t="s">
        <v>34</v>
      </c>
      <c r="K156" s="39"/>
      <c r="L156" s="48"/>
      <c r="M156" s="39"/>
      <c r="N156" s="95"/>
      <c r="O156" s="95"/>
      <c r="P156" s="95"/>
      <c r="Q156" s="105">
        <f>Table1[[#This Row],[Budget]]-Table1[[#This Row],[Actuals]]-Table1[[#This Row],[Encumb]]</f>
        <v>0</v>
      </c>
      <c r="R156" s="96"/>
      <c r="S156" s="96">
        <v>1655.19</v>
      </c>
      <c r="T156" s="106">
        <f>Table1[[#This Row],[BBA]]+Table1[[#This Row],[Proj/Pend Budget]]-Table1[[#This Row],[Proj/Pend Actuals]]</f>
        <v>-1655.19</v>
      </c>
    </row>
    <row r="157" spans="2:20" x14ac:dyDescent="0.35">
      <c r="B157" s="91" t="s">
        <v>129</v>
      </c>
      <c r="C157" s="92">
        <v>1189</v>
      </c>
      <c r="D157" s="92">
        <v>48500</v>
      </c>
      <c r="E157" s="93" t="s">
        <v>44</v>
      </c>
      <c r="F157" s="93" t="s">
        <v>45</v>
      </c>
      <c r="G157" s="93" t="s">
        <v>36</v>
      </c>
      <c r="H157" s="93" t="s">
        <v>35</v>
      </c>
      <c r="I157" s="94" t="s">
        <v>132</v>
      </c>
      <c r="J157" s="93" t="s">
        <v>36</v>
      </c>
      <c r="K157" s="7"/>
      <c r="L157" s="48"/>
      <c r="M157" s="7"/>
      <c r="N157" s="95"/>
      <c r="O157" s="95"/>
      <c r="P157" s="95"/>
      <c r="Q157" s="128">
        <f>Table1[[#This Row],[Budget]]-Table1[[#This Row],[Actuals]]-Table1[[#This Row],[Encumb]]</f>
        <v>0</v>
      </c>
      <c r="R157" s="96"/>
      <c r="S157" s="96">
        <v>750</v>
      </c>
      <c r="T157" s="129">
        <f>Table1[[#This Row],[BBA]]+Table1[[#This Row],[Proj/Pend Budget]]-Table1[[#This Row],[Proj/Pend Actuals]]</f>
        <v>-750</v>
      </c>
    </row>
    <row r="158" spans="2:20" x14ac:dyDescent="0.35">
      <c r="B158" s="91" t="s">
        <v>129</v>
      </c>
      <c r="C158" s="92">
        <v>1189</v>
      </c>
      <c r="D158" s="92">
        <v>48500</v>
      </c>
      <c r="E158" s="93" t="s">
        <v>44</v>
      </c>
      <c r="F158" s="93" t="s">
        <v>45</v>
      </c>
      <c r="G158" s="93" t="s">
        <v>39</v>
      </c>
      <c r="H158" s="93" t="s">
        <v>38</v>
      </c>
      <c r="I158" s="94" t="s">
        <v>133</v>
      </c>
      <c r="J158" s="93" t="s">
        <v>39</v>
      </c>
      <c r="K158" s="7"/>
      <c r="L158" s="39"/>
      <c r="M158" s="7"/>
      <c r="N158" s="95"/>
      <c r="O158" s="95"/>
      <c r="P158" s="95"/>
      <c r="Q158" s="128">
        <f>Table1[[#This Row],[Budget]]-Table1[[#This Row],[Actuals]]-Table1[[#This Row],[Encumb]]</f>
        <v>0</v>
      </c>
      <c r="R158" s="96"/>
      <c r="S158" s="96">
        <v>1680.77</v>
      </c>
      <c r="T158" s="129">
        <f>Table1[[#This Row],[BBA]]+Table1[[#This Row],[Proj/Pend Budget]]-Table1[[#This Row],[Proj/Pend Actuals]]</f>
        <v>-1680.77</v>
      </c>
    </row>
    <row r="159" spans="2:20" x14ac:dyDescent="0.35">
      <c r="B159" s="91" t="s">
        <v>129</v>
      </c>
      <c r="C159" s="92">
        <v>1189</v>
      </c>
      <c r="D159" s="92">
        <v>48500</v>
      </c>
      <c r="E159" s="93" t="s">
        <v>44</v>
      </c>
      <c r="F159" s="93" t="s">
        <v>45</v>
      </c>
      <c r="G159" s="93" t="s">
        <v>27</v>
      </c>
      <c r="H159" s="93" t="s">
        <v>25</v>
      </c>
      <c r="I159" s="94" t="s">
        <v>134</v>
      </c>
      <c r="J159" s="93" t="s">
        <v>27</v>
      </c>
      <c r="K159" s="7"/>
      <c r="L159" s="39"/>
      <c r="M159" s="7"/>
      <c r="N159" s="95"/>
      <c r="O159" s="95"/>
      <c r="P159" s="95"/>
      <c r="Q159" s="128">
        <f>Table1[[#This Row],[Budget]]-Table1[[#This Row],[Actuals]]-Table1[[#This Row],[Encumb]]</f>
        <v>0</v>
      </c>
      <c r="R159" s="96"/>
      <c r="S159" s="96">
        <v>6111.91</v>
      </c>
      <c r="T159" s="129">
        <f>Table1[[#This Row],[BBA]]+Table1[[#This Row],[Proj/Pend Budget]]-Table1[[#This Row],[Proj/Pend Actuals]]</f>
        <v>-6111.91</v>
      </c>
    </row>
    <row r="160" spans="2:20" x14ac:dyDescent="0.35">
      <c r="B160" s="91" t="s">
        <v>129</v>
      </c>
      <c r="C160" s="92">
        <v>1189</v>
      </c>
      <c r="D160" s="92">
        <v>48500</v>
      </c>
      <c r="E160" s="93" t="s">
        <v>52</v>
      </c>
      <c r="F160" s="93" t="s">
        <v>48</v>
      </c>
      <c r="G160" s="93" t="s">
        <v>24</v>
      </c>
      <c r="H160" s="93" t="s">
        <v>49</v>
      </c>
      <c r="I160" s="94" t="s">
        <v>53</v>
      </c>
      <c r="J160" s="93" t="s">
        <v>54</v>
      </c>
      <c r="K160" s="7"/>
      <c r="L160" s="39"/>
      <c r="M160" s="7"/>
      <c r="N160" s="95"/>
      <c r="O160" s="95"/>
      <c r="P160" s="95"/>
      <c r="Q160" s="128">
        <f>Table1[[#This Row],[Budget]]-Table1[[#This Row],[Actuals]]-Table1[[#This Row],[Encumb]]</f>
        <v>0</v>
      </c>
      <c r="R160" s="96"/>
      <c r="S160" s="96">
        <v>3000</v>
      </c>
      <c r="T160" s="129">
        <f>Table1[[#This Row],[BBA]]+Table1[[#This Row],[Proj/Pend Budget]]-Table1[[#This Row],[Proj/Pend Actuals]]</f>
        <v>-3000</v>
      </c>
    </row>
    <row r="161" spans="2:20" x14ac:dyDescent="0.35">
      <c r="B161" s="91" t="s">
        <v>129</v>
      </c>
      <c r="C161" s="92">
        <v>1189</v>
      </c>
      <c r="D161" s="92">
        <v>48500</v>
      </c>
      <c r="E161" s="93" t="s">
        <v>135</v>
      </c>
      <c r="F161" s="93" t="s">
        <v>48</v>
      </c>
      <c r="G161" s="93" t="s">
        <v>24</v>
      </c>
      <c r="H161" s="93" t="s">
        <v>130</v>
      </c>
      <c r="I161" s="94" t="s">
        <v>136</v>
      </c>
      <c r="J161" s="93" t="s">
        <v>137</v>
      </c>
      <c r="K161" s="7"/>
      <c r="L161" s="39"/>
      <c r="M161" s="7"/>
      <c r="N161" s="95"/>
      <c r="O161" s="95"/>
      <c r="P161" s="95"/>
      <c r="Q161" s="128">
        <f>Table1[[#This Row],[Budget]]-Table1[[#This Row],[Actuals]]-Table1[[#This Row],[Encumb]]</f>
        <v>0</v>
      </c>
      <c r="R161" s="96"/>
      <c r="S161" s="96">
        <v>360</v>
      </c>
      <c r="T161" s="129">
        <f>Table1[[#This Row],[BBA]]+Table1[[#This Row],[Proj/Pend Budget]]-Table1[[#This Row],[Proj/Pend Actuals]]</f>
        <v>-360</v>
      </c>
    </row>
    <row r="162" spans="2:20" x14ac:dyDescent="0.35">
      <c r="B162" s="91" t="s">
        <v>129</v>
      </c>
      <c r="C162" s="92">
        <v>1189</v>
      </c>
      <c r="D162" s="92">
        <v>48500</v>
      </c>
      <c r="E162" s="93" t="s">
        <v>64</v>
      </c>
      <c r="F162" s="93" t="s">
        <v>48</v>
      </c>
      <c r="G162" s="93" t="s">
        <v>24</v>
      </c>
      <c r="H162" s="93" t="s">
        <v>130</v>
      </c>
      <c r="I162" s="94" t="s">
        <v>138</v>
      </c>
      <c r="J162" s="93" t="s">
        <v>66</v>
      </c>
      <c r="K162" s="7"/>
      <c r="L162" s="39"/>
      <c r="M162" s="7"/>
      <c r="N162" s="95"/>
      <c r="O162" s="95"/>
      <c r="P162" s="95"/>
      <c r="Q162" s="128">
        <f>Table1[[#This Row],[Budget]]-Table1[[#This Row],[Actuals]]-Table1[[#This Row],[Encumb]]</f>
        <v>0</v>
      </c>
      <c r="R162" s="96"/>
      <c r="S162" s="96">
        <v>700</v>
      </c>
      <c r="T162" s="129">
        <f>Table1[[#This Row],[BBA]]+Table1[[#This Row],[Proj/Pend Budget]]-Table1[[#This Row],[Proj/Pend Actuals]]</f>
        <v>-700</v>
      </c>
    </row>
    <row r="163" spans="2:20" x14ac:dyDescent="0.35">
      <c r="B163" s="91" t="s">
        <v>129</v>
      </c>
      <c r="C163" s="92">
        <v>1189</v>
      </c>
      <c r="D163" s="92">
        <v>48500</v>
      </c>
      <c r="E163" s="93" t="s">
        <v>55</v>
      </c>
      <c r="F163" s="93" t="s">
        <v>48</v>
      </c>
      <c r="G163" s="93" t="s">
        <v>24</v>
      </c>
      <c r="H163" s="93" t="s">
        <v>129</v>
      </c>
      <c r="I163" s="94" t="s">
        <v>139</v>
      </c>
      <c r="J163" s="93" t="s">
        <v>57</v>
      </c>
      <c r="K163" s="7"/>
      <c r="L163" s="39"/>
      <c r="M163" s="7"/>
      <c r="N163" s="95"/>
      <c r="O163" s="95"/>
      <c r="P163" s="95"/>
      <c r="Q163" s="128">
        <f>Table1[[#This Row],[Budget]]-Table1[[#This Row],[Actuals]]-Table1[[#This Row],[Encumb]]</f>
        <v>0</v>
      </c>
      <c r="R163" s="96"/>
      <c r="S163" s="96">
        <v>6970</v>
      </c>
      <c r="T163" s="129">
        <f>Table1[[#This Row],[BBA]]+Table1[[#This Row],[Proj/Pend Budget]]-Table1[[#This Row],[Proj/Pend Actuals]]</f>
        <v>-6970</v>
      </c>
    </row>
    <row r="164" spans="2:20" x14ac:dyDescent="0.35">
      <c r="B164" s="91" t="s">
        <v>129</v>
      </c>
      <c r="C164" s="92">
        <v>1189</v>
      </c>
      <c r="D164" s="92">
        <v>48500</v>
      </c>
      <c r="E164" s="93" t="s">
        <v>52</v>
      </c>
      <c r="F164" s="93" t="s">
        <v>48</v>
      </c>
      <c r="G164" s="93" t="s">
        <v>24</v>
      </c>
      <c r="H164" s="93" t="s">
        <v>58</v>
      </c>
      <c r="I164" s="94" t="s">
        <v>140</v>
      </c>
      <c r="J164" s="93" t="s">
        <v>54</v>
      </c>
      <c r="K164" s="7"/>
      <c r="L164" s="39"/>
      <c r="M164" s="7"/>
      <c r="N164" s="95"/>
      <c r="O164" s="95"/>
      <c r="P164" s="95"/>
      <c r="Q164" s="128">
        <f>Table1[[#This Row],[Budget]]-Table1[[#This Row],[Actuals]]-Table1[[#This Row],[Encumb]]</f>
        <v>0</v>
      </c>
      <c r="R164" s="96">
        <v>5699.7</v>
      </c>
      <c r="S164" s="96"/>
      <c r="T164" s="129">
        <f>Table1[[#This Row],[BBA]]+Table1[[#This Row],[Proj/Pend Budget]]-Table1[[#This Row],[Proj/Pend Actuals]]</f>
        <v>5699.7</v>
      </c>
    </row>
    <row r="165" spans="2:20" x14ac:dyDescent="0.35">
      <c r="B165" s="91" t="s">
        <v>129</v>
      </c>
      <c r="C165" s="92">
        <v>1192</v>
      </c>
      <c r="D165" s="92">
        <v>48500</v>
      </c>
      <c r="E165" s="93" t="s">
        <v>46</v>
      </c>
      <c r="F165" s="93" t="s">
        <v>45</v>
      </c>
      <c r="G165" s="93" t="s">
        <v>39</v>
      </c>
      <c r="H165" s="93" t="s">
        <v>38</v>
      </c>
      <c r="I165" s="94" t="s">
        <v>141</v>
      </c>
      <c r="J165" s="93" t="s">
        <v>84</v>
      </c>
      <c r="K165" s="7"/>
      <c r="L165" s="39"/>
      <c r="M165" s="7"/>
      <c r="N165" s="95"/>
      <c r="O165" s="95"/>
      <c r="P165" s="95"/>
      <c r="Q165" s="128">
        <f>Table1[[#This Row],[Budget]]-Table1[[#This Row],[Actuals]]-Table1[[#This Row],[Encumb]]</f>
        <v>0</v>
      </c>
      <c r="R165" s="96"/>
      <c r="S165" s="96">
        <v>3000</v>
      </c>
      <c r="T165" s="129">
        <f>Table1[[#This Row],[BBA]]+Table1[[#This Row],[Proj/Pend Budget]]-Table1[[#This Row],[Proj/Pend Actuals]]</f>
        <v>-3000</v>
      </c>
    </row>
  </sheetData>
  <dataConsolidate/>
  <conditionalFormatting sqref="D5:D165">
    <cfRule type="cellIs" dxfId="179" priority="1" operator="equal">
      <formula>48114</formula>
    </cfRule>
    <cfRule type="cellIs" dxfId="178" priority="107" operator="equal">
      <formula>48500</formula>
    </cfRule>
  </conditionalFormatting>
  <conditionalFormatting sqref="C5:C165">
    <cfRule type="containsText" dxfId="177" priority="2" operator="containsText" text="1189">
      <formula>NOT(ISERROR(SEARCH("1189",C5)))</formula>
    </cfRule>
    <cfRule type="containsText" dxfId="176" priority="3" operator="containsText" text="1192">
      <formula>NOT(ISERROR(SEARCH("1192",C5)))</formula>
    </cfRule>
  </conditionalFormatting>
  <dataValidations count="8">
    <dataValidation type="list" allowBlank="1" showInputMessage="1" showErrorMessage="1" sqref="B5:B165">
      <formula1>INDIRECT("Period")</formula1>
    </dataValidation>
    <dataValidation type="list" allowBlank="1" showInputMessage="1" showErrorMessage="1" sqref="C5:C165">
      <formula1>INDIRECT("DeptID1")</formula1>
    </dataValidation>
    <dataValidation type="list" allowBlank="1" showInputMessage="1" showErrorMessage="1" sqref="D5:D165">
      <formula1>INDIRECT("Fund")</formula1>
    </dataValidation>
    <dataValidation type="list" allowBlank="1" showInputMessage="1" showErrorMessage="1" sqref="F5:F165">
      <formula1>INDIRECT("FundSource")</formula1>
    </dataValidation>
    <dataValidation type="list" allowBlank="1" showInputMessage="1" showErrorMessage="1" sqref="G5:G165">
      <formula1>INDIRECT("Manager")</formula1>
    </dataValidation>
    <dataValidation type="list" allowBlank="1" showInputMessage="1" showErrorMessage="1" sqref="J5:J165">
      <formula1>INDIRECT("Tag")</formula1>
    </dataValidation>
    <dataValidation type="list" allowBlank="1" showInputMessage="1" showErrorMessage="1" sqref="K5:K165">
      <formula1>INDIRECT("Method")</formula1>
    </dataValidation>
    <dataValidation type="list" allowBlank="1" showInputMessage="1" showErrorMessage="1" sqref="E5:E165">
      <formula1>INDIRECT("Account")</formula1>
    </dataValidation>
  </dataValidations>
  <pageMargins left="0.25" right="0.25" top="0.75" bottom="0.75" header="0.3" footer="0.3"/>
  <pageSetup scale="20" orientation="landscape"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7" tint="0.59999389629810485"/>
    <pageSetUpPr fitToPage="1"/>
  </sheetPr>
  <dimension ref="B2:O78"/>
  <sheetViews>
    <sheetView showGridLines="0" topLeftCell="B1" zoomScaleNormal="100" workbookViewId="0">
      <selection activeCell="J7" sqref="J7:K7"/>
    </sheetView>
  </sheetViews>
  <sheetFormatPr defaultColWidth="9.1796875" defaultRowHeight="14.5" x14ac:dyDescent="0.35"/>
  <cols>
    <col min="1" max="1" width="9.1796875" style="53"/>
    <col min="2" max="2" width="14.81640625" style="53" customWidth="1"/>
    <col min="3" max="3" width="12.26953125" style="53" customWidth="1"/>
    <col min="4" max="4" width="35.7265625" style="53" customWidth="1"/>
    <col min="5" max="11" width="20.453125" style="53" customWidth="1"/>
    <col min="12" max="16384" width="9.1796875" style="53"/>
  </cols>
  <sheetData>
    <row r="2" spans="2:15" ht="57" customHeight="1" x14ac:dyDescent="0.35">
      <c r="O2" s="126"/>
    </row>
    <row r="3" spans="2:15" ht="15.5" x14ac:dyDescent="0.35">
      <c r="O3" s="127"/>
    </row>
    <row r="4" spans="2:15" ht="21" customHeight="1" x14ac:dyDescent="0.5">
      <c r="B4" s="69" t="s">
        <v>142</v>
      </c>
      <c r="C4" s="69"/>
      <c r="D4" s="69"/>
      <c r="E4" s="69"/>
      <c r="F4" s="69"/>
      <c r="G4" s="69"/>
      <c r="H4" s="69"/>
      <c r="I4" s="69"/>
      <c r="J4" s="69"/>
      <c r="K4" s="69"/>
      <c r="O4" s="127"/>
    </row>
    <row r="5" spans="2:15" ht="18.75" customHeight="1" x14ac:dyDescent="0.5">
      <c r="B5" s="70" t="s">
        <v>143</v>
      </c>
      <c r="C5" s="69"/>
      <c r="D5" s="69"/>
      <c r="E5" s="69"/>
      <c r="G5" s="70"/>
      <c r="H5" s="69"/>
      <c r="I5" s="69"/>
      <c r="J5" s="69"/>
      <c r="K5" s="69"/>
      <c r="O5" s="127"/>
    </row>
    <row r="6" spans="2:15" ht="18.75" customHeight="1" thickBot="1" x14ac:dyDescent="0.55000000000000004">
      <c r="B6" s="64"/>
      <c r="C6" s="64"/>
      <c r="D6" s="64"/>
      <c r="E6" s="64"/>
      <c r="F6" s="68"/>
      <c r="G6" s="68"/>
      <c r="H6" s="64"/>
      <c r="I6" s="64"/>
      <c r="J6" s="64"/>
      <c r="K6" s="64"/>
      <c r="O6" s="127"/>
    </row>
    <row r="7" spans="2:15" ht="19" thickBot="1" x14ac:dyDescent="0.5">
      <c r="B7" s="66" t="s">
        <v>144</v>
      </c>
      <c r="C7" s="66"/>
      <c r="D7" s="67"/>
      <c r="E7" s="66"/>
      <c r="F7" s="66" t="s">
        <v>145</v>
      </c>
      <c r="G7" s="76"/>
      <c r="H7" s="66"/>
      <c r="I7" s="66" t="s">
        <v>146</v>
      </c>
      <c r="J7" s="156"/>
      <c r="K7" s="157"/>
      <c r="O7" s="127"/>
    </row>
    <row r="8" spans="2:15" ht="18.5" x14ac:dyDescent="0.45">
      <c r="B8" s="66"/>
      <c r="C8" s="66"/>
      <c r="D8" s="66"/>
      <c r="E8" s="66"/>
      <c r="F8" s="66"/>
      <c r="G8" s="65"/>
      <c r="H8" s="66"/>
      <c r="I8" s="66"/>
      <c r="J8" s="66"/>
      <c r="K8" s="66"/>
    </row>
    <row r="9" spans="2:15" s="124" customFormat="1" ht="15.5" x14ac:dyDescent="0.35">
      <c r="B9" s="121" t="s">
        <v>147</v>
      </c>
      <c r="C9" s="121" t="s">
        <v>5</v>
      </c>
      <c r="D9" s="121" t="s">
        <v>6</v>
      </c>
      <c r="E9" s="122" t="s">
        <v>148</v>
      </c>
      <c r="F9" s="122" t="s">
        <v>149</v>
      </c>
      <c r="G9" s="122" t="s">
        <v>150</v>
      </c>
      <c r="H9" s="122" t="s">
        <v>151</v>
      </c>
      <c r="I9" s="123" t="s">
        <v>152</v>
      </c>
      <c r="J9" s="123" t="s">
        <v>153</v>
      </c>
      <c r="K9" s="123" t="s">
        <v>154</v>
      </c>
    </row>
    <row r="10" spans="2:15" ht="15.5" x14ac:dyDescent="0.35">
      <c r="B10" s="54">
        <v>1189</v>
      </c>
      <c r="C10" s="53">
        <v>48500</v>
      </c>
      <c r="D10" s="53" t="s">
        <v>22</v>
      </c>
      <c r="E10" s="52">
        <v>168222</v>
      </c>
      <c r="F10" s="52">
        <v>88722</v>
      </c>
      <c r="G10" s="52"/>
      <c r="H10" s="115">
        <v>79500</v>
      </c>
      <c r="I10" s="52"/>
      <c r="J10" s="52">
        <v>82500</v>
      </c>
      <c r="K10" s="113">
        <v>-3000</v>
      </c>
    </row>
    <row r="11" spans="2:15" ht="15.5" x14ac:dyDescent="0.35">
      <c r="B11" s="54"/>
      <c r="D11" s="53" t="s">
        <v>29</v>
      </c>
      <c r="E11" s="52">
        <v>239940</v>
      </c>
      <c r="F11" s="52">
        <v>121338</v>
      </c>
      <c r="G11" s="52"/>
      <c r="H11" s="115">
        <v>118602</v>
      </c>
      <c r="I11" s="52"/>
      <c r="J11" s="52">
        <v>121338</v>
      </c>
      <c r="K11" s="113">
        <v>-2736</v>
      </c>
    </row>
    <row r="12" spans="2:15" ht="15.5" x14ac:dyDescent="0.35">
      <c r="B12" s="54"/>
      <c r="D12" s="53" t="s">
        <v>41</v>
      </c>
      <c r="E12" s="52">
        <v>6000</v>
      </c>
      <c r="F12" s="52">
        <v>2550</v>
      </c>
      <c r="G12" s="52"/>
      <c r="H12" s="115">
        <v>3450</v>
      </c>
      <c r="I12" s="52"/>
      <c r="J12" s="52">
        <v>3450</v>
      </c>
      <c r="K12" s="113">
        <v>0</v>
      </c>
    </row>
    <row r="13" spans="2:15" ht="15.5" x14ac:dyDescent="0.35">
      <c r="B13" s="54"/>
      <c r="D13" s="53" t="s">
        <v>135</v>
      </c>
      <c r="E13" s="52"/>
      <c r="F13" s="52"/>
      <c r="G13" s="52"/>
      <c r="H13" s="115">
        <v>0</v>
      </c>
      <c r="I13" s="52"/>
      <c r="J13" s="52">
        <v>360</v>
      </c>
      <c r="K13" s="113">
        <v>-360</v>
      </c>
    </row>
    <row r="14" spans="2:15" ht="15.5" x14ac:dyDescent="0.35">
      <c r="B14" s="54"/>
      <c r="D14" s="53" t="s">
        <v>46</v>
      </c>
      <c r="E14" s="52">
        <v>3000</v>
      </c>
      <c r="F14" s="52">
        <v>914.12</v>
      </c>
      <c r="G14" s="52"/>
      <c r="H14" s="115">
        <v>2085.88</v>
      </c>
      <c r="I14" s="52"/>
      <c r="J14" s="52"/>
      <c r="K14" s="113">
        <v>2085.88</v>
      </c>
    </row>
    <row r="15" spans="2:15" ht="15.5" x14ac:dyDescent="0.35">
      <c r="B15" s="54"/>
      <c r="D15" s="53" t="s">
        <v>68</v>
      </c>
      <c r="E15" s="52"/>
      <c r="F15" s="52">
        <v>5720.46</v>
      </c>
      <c r="G15" s="52"/>
      <c r="H15" s="115">
        <v>-5720.46</v>
      </c>
      <c r="I15" s="52"/>
      <c r="J15" s="52"/>
      <c r="K15" s="113">
        <v>-5720.46</v>
      </c>
    </row>
    <row r="16" spans="2:15" ht="15.5" x14ac:dyDescent="0.35">
      <c r="B16" s="54"/>
      <c r="D16" s="53" t="s">
        <v>73</v>
      </c>
      <c r="E16" s="52"/>
      <c r="F16" s="52">
        <v>800</v>
      </c>
      <c r="G16" s="52"/>
      <c r="H16" s="115">
        <v>-800</v>
      </c>
      <c r="I16" s="52"/>
      <c r="J16" s="52"/>
      <c r="K16" s="113">
        <v>-800</v>
      </c>
    </row>
    <row r="17" spans="2:11" ht="15.5" x14ac:dyDescent="0.35">
      <c r="B17" s="54"/>
      <c r="D17" s="53" t="s">
        <v>55</v>
      </c>
      <c r="E17" s="52">
        <v>5855</v>
      </c>
      <c r="F17" s="52"/>
      <c r="G17" s="52"/>
      <c r="H17" s="115">
        <v>5855</v>
      </c>
      <c r="I17" s="52"/>
      <c r="J17" s="52">
        <v>6970</v>
      </c>
      <c r="K17" s="113">
        <v>-1115</v>
      </c>
    </row>
    <row r="18" spans="2:11" ht="15.5" x14ac:dyDescent="0.35">
      <c r="B18" s="54"/>
      <c r="D18" s="53" t="s">
        <v>110</v>
      </c>
      <c r="E18" s="52"/>
      <c r="F18" s="52">
        <v>4737</v>
      </c>
      <c r="G18" s="52">
        <v>1013</v>
      </c>
      <c r="H18" s="115">
        <v>-5750</v>
      </c>
      <c r="I18" s="52"/>
      <c r="J18" s="52">
        <v>1000</v>
      </c>
      <c r="K18" s="113">
        <v>-6750</v>
      </c>
    </row>
    <row r="19" spans="2:11" ht="15.5" x14ac:dyDescent="0.35">
      <c r="B19" s="54"/>
      <c r="D19" s="53" t="s">
        <v>52</v>
      </c>
      <c r="E19" s="52">
        <v>7945</v>
      </c>
      <c r="F19" s="52">
        <v>1135.5400000000002</v>
      </c>
      <c r="G19" s="52"/>
      <c r="H19" s="115">
        <v>6809.46</v>
      </c>
      <c r="I19" s="52">
        <v>5699.7</v>
      </c>
      <c r="J19" s="52">
        <v>3000</v>
      </c>
      <c r="K19" s="113">
        <v>9509.16</v>
      </c>
    </row>
    <row r="20" spans="2:11" ht="15.5" x14ac:dyDescent="0.35">
      <c r="B20" s="54"/>
      <c r="D20" s="53" t="s">
        <v>44</v>
      </c>
      <c r="E20" s="52">
        <v>20350</v>
      </c>
      <c r="F20" s="52">
        <v>1044</v>
      </c>
      <c r="G20" s="52">
        <v>300</v>
      </c>
      <c r="H20" s="115">
        <v>19006</v>
      </c>
      <c r="I20" s="52"/>
      <c r="J20" s="52">
        <v>11556.67</v>
      </c>
      <c r="K20" s="113">
        <v>7449.33</v>
      </c>
    </row>
    <row r="21" spans="2:11" ht="15.5" x14ac:dyDescent="0.35">
      <c r="B21" s="54"/>
      <c r="D21" s="53" t="s">
        <v>60</v>
      </c>
      <c r="E21" s="52">
        <v>3928</v>
      </c>
      <c r="F21" s="52"/>
      <c r="G21" s="52"/>
      <c r="H21" s="115">
        <v>3928</v>
      </c>
      <c r="I21" s="52"/>
      <c r="J21" s="52">
        <v>1000</v>
      </c>
      <c r="K21" s="113">
        <v>2928</v>
      </c>
    </row>
    <row r="22" spans="2:11" ht="15.5" x14ac:dyDescent="0.35">
      <c r="B22" s="54"/>
      <c r="D22" s="53" t="s">
        <v>47</v>
      </c>
      <c r="E22" s="52">
        <v>3000</v>
      </c>
      <c r="F22" s="52">
        <v>2594.16</v>
      </c>
      <c r="G22" s="52"/>
      <c r="H22" s="115">
        <v>405.84000000000015</v>
      </c>
      <c r="I22" s="52"/>
      <c r="J22" s="52"/>
      <c r="K22" s="113">
        <v>405.84000000000015</v>
      </c>
    </row>
    <row r="23" spans="2:11" ht="15.5" x14ac:dyDescent="0.35">
      <c r="B23" s="54"/>
      <c r="D23" s="53" t="s">
        <v>105</v>
      </c>
      <c r="E23" s="52"/>
      <c r="F23" s="52">
        <v>293.7</v>
      </c>
      <c r="G23" s="52"/>
      <c r="H23" s="115">
        <v>-293.7</v>
      </c>
      <c r="I23" s="52"/>
      <c r="J23" s="52"/>
      <c r="K23" s="113">
        <v>-293.7</v>
      </c>
    </row>
    <row r="24" spans="2:11" ht="15.5" x14ac:dyDescent="0.35">
      <c r="B24" s="54"/>
      <c r="D24" s="53" t="s">
        <v>64</v>
      </c>
      <c r="E24" s="52">
        <v>1650</v>
      </c>
      <c r="F24" s="52"/>
      <c r="G24" s="52"/>
      <c r="H24" s="115">
        <v>1650</v>
      </c>
      <c r="I24" s="52"/>
      <c r="J24" s="52">
        <v>700</v>
      </c>
      <c r="K24" s="113">
        <v>950</v>
      </c>
    </row>
    <row r="25" spans="2:11" ht="15.5" x14ac:dyDescent="0.35">
      <c r="B25" s="54"/>
      <c r="C25" s="109" t="s">
        <v>155</v>
      </c>
      <c r="D25" s="109"/>
      <c r="E25" s="110">
        <v>459890</v>
      </c>
      <c r="F25" s="110">
        <v>229848.98</v>
      </c>
      <c r="G25" s="110">
        <v>1313</v>
      </c>
      <c r="H25" s="116">
        <v>228728.02</v>
      </c>
      <c r="I25" s="110">
        <v>5699.7</v>
      </c>
      <c r="J25" s="110">
        <v>231874.67</v>
      </c>
      <c r="K25" s="110">
        <v>2553.0499999999984</v>
      </c>
    </row>
    <row r="26" spans="2:11" ht="15.5" x14ac:dyDescent="0.35">
      <c r="B26" s="111" t="s">
        <v>156</v>
      </c>
      <c r="C26" s="111"/>
      <c r="D26" s="111"/>
      <c r="E26" s="112">
        <v>459890</v>
      </c>
      <c r="F26" s="112">
        <v>229848.98</v>
      </c>
      <c r="G26" s="112">
        <v>1313</v>
      </c>
      <c r="H26" s="114">
        <v>228728.02</v>
      </c>
      <c r="I26" s="112">
        <v>5699.7</v>
      </c>
      <c r="J26" s="112">
        <v>231874.67</v>
      </c>
      <c r="K26" s="112">
        <v>2553.0499999999984</v>
      </c>
    </row>
    <row r="27" spans="2:11" ht="15.5" x14ac:dyDescent="0.35">
      <c r="B27" s="54">
        <v>1192</v>
      </c>
      <c r="C27" s="53">
        <v>48114</v>
      </c>
      <c r="D27" s="53" t="s">
        <v>41</v>
      </c>
      <c r="E27" s="52"/>
      <c r="F27" s="52">
        <v>2500</v>
      </c>
      <c r="G27" s="52"/>
      <c r="H27" s="115">
        <v>-2500</v>
      </c>
      <c r="I27" s="52"/>
      <c r="J27" s="52"/>
      <c r="K27" s="113">
        <v>-2500</v>
      </c>
    </row>
    <row r="28" spans="2:11" ht="15.5" x14ac:dyDescent="0.35">
      <c r="B28" s="54"/>
      <c r="D28" s="53" t="s">
        <v>52</v>
      </c>
      <c r="E28" s="52"/>
      <c r="F28" s="52">
        <v>1000</v>
      </c>
      <c r="G28" s="52"/>
      <c r="H28" s="115">
        <v>-1000</v>
      </c>
      <c r="I28" s="52"/>
      <c r="J28" s="52"/>
      <c r="K28" s="113">
        <v>-1000</v>
      </c>
    </row>
    <row r="29" spans="2:11" ht="15.5" x14ac:dyDescent="0.35">
      <c r="B29" s="54"/>
      <c r="C29" s="109" t="s">
        <v>157</v>
      </c>
      <c r="D29" s="109"/>
      <c r="E29" s="110"/>
      <c r="F29" s="110">
        <v>3500</v>
      </c>
      <c r="G29" s="110"/>
      <c r="H29" s="116">
        <v>-3500</v>
      </c>
      <c r="I29" s="110"/>
      <c r="J29" s="110"/>
      <c r="K29" s="110">
        <v>-3500</v>
      </c>
    </row>
    <row r="30" spans="2:11" ht="15.5" x14ac:dyDescent="0.35">
      <c r="B30" s="54"/>
      <c r="C30" s="53">
        <v>48500</v>
      </c>
      <c r="D30" s="53" t="s">
        <v>46</v>
      </c>
      <c r="E30" s="52">
        <v>3000</v>
      </c>
      <c r="F30" s="52"/>
      <c r="G30" s="52"/>
      <c r="H30" s="115">
        <v>3000</v>
      </c>
      <c r="I30" s="52"/>
      <c r="J30" s="52">
        <v>3000</v>
      </c>
      <c r="K30" s="113">
        <v>0</v>
      </c>
    </row>
    <row r="31" spans="2:11" ht="15.5" x14ac:dyDescent="0.35">
      <c r="B31" s="54"/>
      <c r="D31" s="53" t="s">
        <v>55</v>
      </c>
      <c r="E31" s="52"/>
      <c r="F31" s="52">
        <v>2499.9299999999998</v>
      </c>
      <c r="G31" s="52">
        <v>9</v>
      </c>
      <c r="H31" s="115">
        <v>-2508.9299999999998</v>
      </c>
      <c r="I31" s="52"/>
      <c r="J31" s="52"/>
      <c r="K31" s="113">
        <v>-2508.9299999999998</v>
      </c>
    </row>
    <row r="32" spans="2:11" ht="15.5" x14ac:dyDescent="0.35">
      <c r="B32" s="54"/>
      <c r="D32" s="53" t="s">
        <v>52</v>
      </c>
      <c r="E32" s="52">
        <v>1000</v>
      </c>
      <c r="F32" s="52"/>
      <c r="G32" s="52"/>
      <c r="H32" s="115">
        <v>1000</v>
      </c>
      <c r="I32" s="52"/>
      <c r="J32" s="52"/>
      <c r="K32" s="113">
        <v>1000</v>
      </c>
    </row>
    <row r="33" spans="2:11" ht="15.5" x14ac:dyDescent="0.35">
      <c r="B33" s="54"/>
      <c r="D33" s="53" t="s">
        <v>44</v>
      </c>
      <c r="E33" s="52">
        <v>2500</v>
      </c>
      <c r="F33" s="52"/>
      <c r="G33" s="52"/>
      <c r="H33" s="115">
        <v>2500</v>
      </c>
      <c r="I33" s="52">
        <v>1000</v>
      </c>
      <c r="J33" s="52"/>
      <c r="K33" s="113">
        <v>3500</v>
      </c>
    </row>
    <row r="34" spans="2:11" ht="15.5" x14ac:dyDescent="0.35">
      <c r="B34" s="54"/>
      <c r="C34" s="109" t="s">
        <v>155</v>
      </c>
      <c r="D34" s="109"/>
      <c r="E34" s="110">
        <v>6500</v>
      </c>
      <c r="F34" s="110">
        <v>2499.9299999999998</v>
      </c>
      <c r="G34" s="110">
        <v>9</v>
      </c>
      <c r="H34" s="116">
        <v>3991.07</v>
      </c>
      <c r="I34" s="110">
        <v>1000</v>
      </c>
      <c r="J34" s="110">
        <v>3000</v>
      </c>
      <c r="K34" s="110">
        <v>1991.0700000000002</v>
      </c>
    </row>
    <row r="35" spans="2:11" ht="15.5" x14ac:dyDescent="0.35">
      <c r="B35" s="111" t="s">
        <v>158</v>
      </c>
      <c r="C35" s="111"/>
      <c r="D35" s="111"/>
      <c r="E35" s="112">
        <v>6500</v>
      </c>
      <c r="F35" s="112">
        <v>5999.93</v>
      </c>
      <c r="G35" s="112">
        <v>9</v>
      </c>
      <c r="H35" s="114">
        <v>491.07000000000016</v>
      </c>
      <c r="I35" s="112">
        <v>1000</v>
      </c>
      <c r="J35" s="112">
        <v>3000</v>
      </c>
      <c r="K35" s="112">
        <v>-1508.9300000000003</v>
      </c>
    </row>
    <row r="36" spans="2:11" x14ac:dyDescent="0.35">
      <c r="B36" s="139" t="s">
        <v>159</v>
      </c>
      <c r="C36" s="139"/>
      <c r="D36" s="139"/>
      <c r="E36" s="125">
        <v>466390</v>
      </c>
      <c r="F36" s="125">
        <v>235848.91</v>
      </c>
      <c r="G36" s="125">
        <v>1322</v>
      </c>
      <c r="H36" s="147">
        <v>229219.09</v>
      </c>
      <c r="I36" s="52">
        <v>6699.7</v>
      </c>
      <c r="J36" s="52">
        <v>234874.67</v>
      </c>
      <c r="K36" s="125">
        <v>1044.1199999999985</v>
      </c>
    </row>
    <row r="37" spans="2:11" x14ac:dyDescent="0.35">
      <c r="B37"/>
      <c r="C37"/>
      <c r="D37"/>
      <c r="E37"/>
      <c r="F37"/>
      <c r="G37"/>
      <c r="H37"/>
      <c r="I37"/>
      <c r="J37"/>
      <c r="K37"/>
    </row>
    <row r="38" spans="2:11" x14ac:dyDescent="0.35">
      <c r="B38"/>
      <c r="C38"/>
      <c r="D38"/>
      <c r="E38"/>
      <c r="F38"/>
      <c r="G38"/>
      <c r="H38"/>
      <c r="I38"/>
      <c r="J38"/>
      <c r="K38"/>
    </row>
    <row r="39" spans="2:11" x14ac:dyDescent="0.35">
      <c r="B39"/>
      <c r="C39"/>
      <c r="D39"/>
      <c r="E39"/>
      <c r="F39"/>
      <c r="G39"/>
      <c r="H39"/>
      <c r="I39"/>
      <c r="J39"/>
      <c r="K39"/>
    </row>
    <row r="40" spans="2:11" x14ac:dyDescent="0.35">
      <c r="B40"/>
      <c r="C40"/>
      <c r="D40"/>
      <c r="E40"/>
      <c r="F40"/>
      <c r="G40"/>
      <c r="H40"/>
      <c r="I40"/>
      <c r="J40"/>
      <c r="K40"/>
    </row>
    <row r="41" spans="2:11" x14ac:dyDescent="0.35">
      <c r="B41"/>
      <c r="C41"/>
      <c r="D41"/>
      <c r="E41"/>
      <c r="F41"/>
      <c r="G41"/>
      <c r="H41"/>
      <c r="I41"/>
      <c r="J41"/>
      <c r="K41"/>
    </row>
    <row r="42" spans="2:11" x14ac:dyDescent="0.35">
      <c r="B42"/>
      <c r="C42"/>
      <c r="D42"/>
      <c r="E42"/>
      <c r="F42"/>
      <c r="G42"/>
      <c r="H42"/>
      <c r="I42"/>
      <c r="J42"/>
      <c r="K42"/>
    </row>
    <row r="43" spans="2:11" ht="18.5" x14ac:dyDescent="0.45">
      <c r="B43" s="66" t="s">
        <v>160</v>
      </c>
      <c r="C43"/>
      <c r="D43"/>
      <c r="E43"/>
      <c r="F43"/>
      <c r="G43"/>
      <c r="H43"/>
      <c r="I43"/>
      <c r="J43"/>
      <c r="K43"/>
    </row>
    <row r="44" spans="2:11" x14ac:dyDescent="0.35">
      <c r="B44"/>
      <c r="C44"/>
      <c r="D44"/>
      <c r="E44"/>
      <c r="F44"/>
      <c r="G44"/>
      <c r="H44"/>
      <c r="I44"/>
      <c r="J44"/>
      <c r="K44"/>
    </row>
    <row r="45" spans="2:11" x14ac:dyDescent="0.35">
      <c r="B45" s="158" t="s">
        <v>161</v>
      </c>
      <c r="C45" s="158"/>
      <c r="D45" s="158"/>
      <c r="E45" s="158"/>
      <c r="F45" s="131"/>
      <c r="G45" s="131"/>
      <c r="H45" s="131"/>
      <c r="I45"/>
      <c r="J45"/>
      <c r="K45"/>
    </row>
    <row r="46" spans="2:11" x14ac:dyDescent="0.35">
      <c r="B46" s="132" t="s">
        <v>162</v>
      </c>
      <c r="C46" s="131"/>
      <c r="D46" s="131"/>
      <c r="E46" s="131"/>
      <c r="F46" s="131"/>
      <c r="G46" s="131"/>
      <c r="H46" s="131"/>
      <c r="I46"/>
      <c r="J46"/>
      <c r="K46"/>
    </row>
    <row r="47" spans="2:11" ht="24" x14ac:dyDescent="0.35">
      <c r="B47" s="133" t="s">
        <v>163</v>
      </c>
      <c r="C47" s="131"/>
      <c r="D47" s="131"/>
      <c r="E47" s="131"/>
      <c r="F47" s="131"/>
      <c r="G47" s="131"/>
      <c r="H47" s="131"/>
      <c r="I47"/>
      <c r="J47"/>
      <c r="K47"/>
    </row>
    <row r="48" spans="2:11" ht="36" x14ac:dyDescent="0.35">
      <c r="B48" s="133" t="s">
        <v>164</v>
      </c>
      <c r="C48" s="131"/>
      <c r="D48" s="131"/>
      <c r="E48" s="131"/>
      <c r="F48" s="131"/>
      <c r="G48" s="131"/>
      <c r="H48" s="131"/>
      <c r="I48"/>
      <c r="J48"/>
      <c r="K48"/>
    </row>
    <row r="49" spans="2:11" x14ac:dyDescent="0.35">
      <c r="B49" s="132" t="s">
        <v>162</v>
      </c>
      <c r="C49" s="131"/>
      <c r="D49" s="131"/>
      <c r="E49" s="131"/>
      <c r="F49" s="131"/>
      <c r="G49" s="131"/>
      <c r="H49" s="131"/>
      <c r="I49"/>
      <c r="J49"/>
      <c r="K49"/>
    </row>
    <row r="50" spans="2:11" x14ac:dyDescent="0.35">
      <c r="B50"/>
      <c r="C50"/>
      <c r="D50"/>
      <c r="E50"/>
      <c r="F50"/>
      <c r="G50"/>
      <c r="H50"/>
      <c r="I50"/>
      <c r="J50"/>
      <c r="K50"/>
    </row>
    <row r="51" spans="2:11" x14ac:dyDescent="0.35">
      <c r="B51" s="132" t="s">
        <v>162</v>
      </c>
      <c r="C51" s="131"/>
      <c r="D51" s="131"/>
      <c r="E51" s="131"/>
      <c r="F51" s="131"/>
      <c r="G51" s="131"/>
      <c r="H51" s="131"/>
      <c r="I51"/>
      <c r="J51"/>
      <c r="K51"/>
    </row>
    <row r="52" spans="2:11" x14ac:dyDescent="0.35">
      <c r="B52" s="134" t="s">
        <v>147</v>
      </c>
      <c r="C52" s="134" t="s">
        <v>165</v>
      </c>
      <c r="D52" s="134" t="s">
        <v>166</v>
      </c>
      <c r="E52" s="135" t="s">
        <v>167</v>
      </c>
      <c r="F52" s="135" t="s">
        <v>16</v>
      </c>
      <c r="G52" s="135" t="s">
        <v>168</v>
      </c>
      <c r="H52" s="135" t="s">
        <v>169</v>
      </c>
      <c r="I52"/>
      <c r="J52"/>
      <c r="K52"/>
    </row>
    <row r="53" spans="2:11" x14ac:dyDescent="0.35">
      <c r="B53" s="159">
        <v>1189</v>
      </c>
      <c r="C53" s="159" t="s">
        <v>170</v>
      </c>
      <c r="D53" s="153" t="s">
        <v>22</v>
      </c>
      <c r="E53" s="137">
        <v>168222</v>
      </c>
      <c r="F53" s="137">
        <v>88722</v>
      </c>
      <c r="G53" s="138">
        <v>0</v>
      </c>
      <c r="H53" s="136">
        <v>79500</v>
      </c>
      <c r="I53"/>
      <c r="J53"/>
      <c r="K53"/>
    </row>
    <row r="54" spans="2:11" x14ac:dyDescent="0.35">
      <c r="B54" s="159"/>
      <c r="C54" s="159"/>
      <c r="D54" s="153" t="s">
        <v>29</v>
      </c>
      <c r="E54" s="137">
        <v>239940</v>
      </c>
      <c r="F54" s="137">
        <v>121338</v>
      </c>
      <c r="G54" s="138">
        <v>0</v>
      </c>
      <c r="H54" s="136">
        <v>118602</v>
      </c>
      <c r="I54"/>
      <c r="J54"/>
      <c r="K54"/>
    </row>
    <row r="55" spans="2:11" x14ac:dyDescent="0.35">
      <c r="B55" s="159"/>
      <c r="C55" s="159"/>
      <c r="D55" s="153" t="s">
        <v>41</v>
      </c>
      <c r="E55" s="137">
        <v>6000</v>
      </c>
      <c r="F55" s="137">
        <v>2550</v>
      </c>
      <c r="G55" s="138">
        <v>0</v>
      </c>
      <c r="H55" s="136">
        <v>3450</v>
      </c>
      <c r="I55"/>
      <c r="J55"/>
      <c r="K55"/>
    </row>
    <row r="56" spans="2:11" x14ac:dyDescent="0.35">
      <c r="B56" s="159"/>
      <c r="C56" s="159"/>
      <c r="D56" s="153" t="s">
        <v>135</v>
      </c>
      <c r="E56" s="137"/>
      <c r="F56" s="137">
        <v>0</v>
      </c>
      <c r="G56" s="138">
        <v>0</v>
      </c>
      <c r="H56" s="136">
        <v>0</v>
      </c>
      <c r="I56"/>
      <c r="J56"/>
      <c r="K56"/>
    </row>
    <row r="57" spans="2:11" x14ac:dyDescent="0.35">
      <c r="B57" s="159"/>
      <c r="C57" s="159"/>
      <c r="D57" s="153" t="s">
        <v>46</v>
      </c>
      <c r="E57" s="137">
        <v>3000</v>
      </c>
      <c r="F57" s="137">
        <v>914.12</v>
      </c>
      <c r="G57" s="138">
        <v>0</v>
      </c>
      <c r="H57" s="136">
        <v>2085.88</v>
      </c>
      <c r="I57"/>
      <c r="J57"/>
      <c r="K57"/>
    </row>
    <row r="58" spans="2:11" x14ac:dyDescent="0.35">
      <c r="B58" s="159"/>
      <c r="C58" s="159"/>
      <c r="D58" s="153" t="s">
        <v>68</v>
      </c>
      <c r="E58" s="137"/>
      <c r="F58" s="137">
        <v>5720.46</v>
      </c>
      <c r="G58" s="138">
        <v>0</v>
      </c>
      <c r="H58" s="136">
        <v>-5720.46</v>
      </c>
      <c r="I58"/>
      <c r="J58"/>
      <c r="K58"/>
    </row>
    <row r="59" spans="2:11" x14ac:dyDescent="0.35">
      <c r="B59" s="159"/>
      <c r="C59" s="159"/>
      <c r="D59" s="153" t="s">
        <v>73</v>
      </c>
      <c r="E59" s="137"/>
      <c r="F59" s="137">
        <v>800</v>
      </c>
      <c r="G59" s="138">
        <v>0</v>
      </c>
      <c r="H59" s="136">
        <v>-800</v>
      </c>
      <c r="I59"/>
      <c r="J59"/>
      <c r="K59"/>
    </row>
    <row r="60" spans="2:11" x14ac:dyDescent="0.35">
      <c r="B60" s="159"/>
      <c r="C60" s="159"/>
      <c r="D60" s="153" t="s">
        <v>55</v>
      </c>
      <c r="E60" s="137">
        <v>5855</v>
      </c>
      <c r="F60" s="137">
        <v>0</v>
      </c>
      <c r="G60" s="138">
        <v>0</v>
      </c>
      <c r="H60" s="136">
        <v>5855</v>
      </c>
      <c r="I60"/>
      <c r="J60"/>
      <c r="K60"/>
    </row>
    <row r="61" spans="2:11" x14ac:dyDescent="0.35">
      <c r="B61" s="159"/>
      <c r="C61" s="159"/>
      <c r="D61" s="153" t="s">
        <v>110</v>
      </c>
      <c r="E61" s="137"/>
      <c r="F61" s="137">
        <v>4737</v>
      </c>
      <c r="G61" s="138">
        <v>1013</v>
      </c>
      <c r="H61" s="136">
        <v>-4750</v>
      </c>
      <c r="I61"/>
      <c r="J61"/>
      <c r="K61"/>
    </row>
    <row r="62" spans="2:11" x14ac:dyDescent="0.35">
      <c r="B62" s="159"/>
      <c r="C62" s="159"/>
      <c r="D62" s="153" t="s">
        <v>52</v>
      </c>
      <c r="E62" s="137">
        <v>7945</v>
      </c>
      <c r="F62" s="137">
        <v>1135.5400000000002</v>
      </c>
      <c r="G62" s="138">
        <v>0</v>
      </c>
      <c r="H62" s="136">
        <v>6809.46</v>
      </c>
      <c r="I62"/>
      <c r="J62"/>
      <c r="K62"/>
    </row>
    <row r="63" spans="2:11" x14ac:dyDescent="0.35">
      <c r="B63" s="159"/>
      <c r="C63" s="159"/>
      <c r="D63" s="153" t="s">
        <v>44</v>
      </c>
      <c r="E63" s="137">
        <v>20350</v>
      </c>
      <c r="F63" s="137">
        <v>1044</v>
      </c>
      <c r="G63" s="138">
        <v>300</v>
      </c>
      <c r="H63" s="136">
        <v>19006</v>
      </c>
      <c r="I63"/>
      <c r="J63"/>
      <c r="K63"/>
    </row>
    <row r="64" spans="2:11" x14ac:dyDescent="0.35">
      <c r="B64" s="159"/>
      <c r="C64" s="159"/>
      <c r="D64" s="153" t="s">
        <v>60</v>
      </c>
      <c r="E64" s="137">
        <v>3928</v>
      </c>
      <c r="F64" s="137">
        <v>0</v>
      </c>
      <c r="G64" s="138">
        <v>0</v>
      </c>
      <c r="H64" s="136">
        <v>3928</v>
      </c>
      <c r="I64"/>
      <c r="J64"/>
      <c r="K64"/>
    </row>
    <row r="65" spans="2:11" x14ac:dyDescent="0.35">
      <c r="B65" s="159"/>
      <c r="C65" s="159"/>
      <c r="D65" s="153" t="s">
        <v>47</v>
      </c>
      <c r="E65" s="137">
        <v>3000</v>
      </c>
      <c r="F65" s="137">
        <v>2594.16</v>
      </c>
      <c r="G65" s="138">
        <v>0</v>
      </c>
      <c r="H65" s="136">
        <v>405.84000000000015</v>
      </c>
      <c r="I65"/>
      <c r="J65"/>
      <c r="K65"/>
    </row>
    <row r="66" spans="2:11" x14ac:dyDescent="0.35">
      <c r="B66" s="159"/>
      <c r="C66" s="159"/>
      <c r="D66" s="153" t="s">
        <v>171</v>
      </c>
      <c r="E66" s="137">
        <v>0</v>
      </c>
      <c r="F66" s="137">
        <v>293.7</v>
      </c>
      <c r="G66" s="138">
        <v>0</v>
      </c>
      <c r="H66" s="136">
        <v>-293.7</v>
      </c>
      <c r="I66"/>
      <c r="J66"/>
      <c r="K66"/>
    </row>
    <row r="67" spans="2:11" x14ac:dyDescent="0.35">
      <c r="B67" s="159"/>
      <c r="C67" s="159"/>
      <c r="D67" s="153" t="s">
        <v>64</v>
      </c>
      <c r="E67" s="137">
        <v>1650</v>
      </c>
      <c r="F67" s="137">
        <v>0</v>
      </c>
      <c r="G67" s="138">
        <v>0</v>
      </c>
      <c r="H67" s="136">
        <v>1650</v>
      </c>
      <c r="I67"/>
      <c r="J67"/>
      <c r="K67"/>
    </row>
    <row r="68" spans="2:11" x14ac:dyDescent="0.35">
      <c r="B68" s="148" t="s">
        <v>172</v>
      </c>
      <c r="C68" s="148"/>
      <c r="D68" s="148"/>
      <c r="E68" s="143">
        <v>459890</v>
      </c>
      <c r="F68" s="143">
        <v>229848.98</v>
      </c>
      <c r="G68" s="143">
        <v>313</v>
      </c>
      <c r="H68" s="143">
        <v>228728.02</v>
      </c>
      <c r="I68"/>
      <c r="J68"/>
      <c r="K68"/>
    </row>
    <row r="69" spans="2:11" ht="15" customHeight="1" x14ac:dyDescent="0.35">
      <c r="B69" s="159">
        <v>1192</v>
      </c>
      <c r="C69" s="159" t="s">
        <v>173</v>
      </c>
      <c r="D69" s="153" t="s">
        <v>41</v>
      </c>
      <c r="E69" s="138"/>
      <c r="F69" s="138">
        <v>2500</v>
      </c>
      <c r="G69" s="138" t="s">
        <v>174</v>
      </c>
      <c r="H69" s="138">
        <v>-2500</v>
      </c>
      <c r="I69"/>
      <c r="J69"/>
      <c r="K69"/>
    </row>
    <row r="70" spans="2:11" ht="20.25" customHeight="1" x14ac:dyDescent="0.35">
      <c r="B70" s="159"/>
      <c r="C70" s="159"/>
      <c r="D70" s="153" t="s">
        <v>52</v>
      </c>
      <c r="E70" s="138"/>
      <c r="F70" s="138">
        <v>1000</v>
      </c>
      <c r="G70" s="138" t="s">
        <v>174</v>
      </c>
      <c r="H70" s="138">
        <v>-1000</v>
      </c>
      <c r="I70"/>
      <c r="J70"/>
      <c r="K70"/>
    </row>
    <row r="71" spans="2:11" x14ac:dyDescent="0.35">
      <c r="B71" s="159"/>
      <c r="C71" s="153" t="s">
        <v>175</v>
      </c>
      <c r="D71" s="153"/>
      <c r="E71" s="143"/>
      <c r="F71" s="143">
        <v>3500</v>
      </c>
      <c r="G71" s="143">
        <v>0</v>
      </c>
      <c r="H71" s="143">
        <v>-3500</v>
      </c>
      <c r="I71"/>
      <c r="J71"/>
      <c r="K71"/>
    </row>
    <row r="72" spans="2:11" ht="15" customHeight="1" x14ac:dyDescent="0.35">
      <c r="B72" s="159"/>
      <c r="C72" s="160" t="s">
        <v>170</v>
      </c>
      <c r="D72" s="153" t="s">
        <v>46</v>
      </c>
      <c r="E72" s="138">
        <v>3000</v>
      </c>
      <c r="F72" s="138">
        <v>0</v>
      </c>
      <c r="G72" s="138" t="s">
        <v>174</v>
      </c>
      <c r="H72" s="138">
        <v>3000</v>
      </c>
    </row>
    <row r="73" spans="2:11" ht="28.5" customHeight="1" x14ac:dyDescent="0.35">
      <c r="B73" s="159"/>
      <c r="C73" s="161"/>
      <c r="D73" s="153" t="s">
        <v>55</v>
      </c>
      <c r="E73" s="138"/>
      <c r="F73" s="138">
        <v>2499.9299999999998</v>
      </c>
      <c r="G73" s="138">
        <v>9</v>
      </c>
      <c r="H73" s="138">
        <v>-2508.9299999999998</v>
      </c>
    </row>
    <row r="74" spans="2:11" x14ac:dyDescent="0.35">
      <c r="B74" s="159"/>
      <c r="C74" s="161"/>
      <c r="D74" s="153" t="s">
        <v>52</v>
      </c>
      <c r="E74" s="138">
        <v>1000</v>
      </c>
      <c r="F74" s="138">
        <v>0</v>
      </c>
      <c r="G74" s="138" t="s">
        <v>174</v>
      </c>
      <c r="H74" s="138">
        <v>1000</v>
      </c>
    </row>
    <row r="75" spans="2:11" x14ac:dyDescent="0.35">
      <c r="B75" s="159"/>
      <c r="C75" s="162"/>
      <c r="D75" s="153" t="s">
        <v>44</v>
      </c>
      <c r="E75" s="138">
        <v>2500</v>
      </c>
      <c r="F75" s="138">
        <v>0</v>
      </c>
      <c r="G75" s="138" t="s">
        <v>174</v>
      </c>
      <c r="H75" s="138">
        <v>2500</v>
      </c>
    </row>
    <row r="76" spans="2:11" x14ac:dyDescent="0.35">
      <c r="B76" s="154"/>
      <c r="C76" s="153" t="s">
        <v>176</v>
      </c>
      <c r="D76" s="153"/>
      <c r="E76" s="143">
        <v>6500</v>
      </c>
      <c r="F76" s="143">
        <v>2499.9299999999998</v>
      </c>
      <c r="G76" s="143">
        <v>9</v>
      </c>
      <c r="H76" s="143">
        <v>3991.07</v>
      </c>
    </row>
    <row r="77" spans="2:11" ht="15" thickBot="1" x14ac:dyDescent="0.4">
      <c r="B77" s="149" t="s">
        <v>177</v>
      </c>
      <c r="C77" s="150"/>
      <c r="D77" s="149"/>
      <c r="E77" s="144">
        <v>6500</v>
      </c>
      <c r="F77" s="144">
        <v>5999.93</v>
      </c>
      <c r="G77" s="144">
        <v>9</v>
      </c>
      <c r="H77" s="144">
        <v>491.07</v>
      </c>
    </row>
    <row r="78" spans="2:11" ht="15" thickBot="1" x14ac:dyDescent="0.4">
      <c r="B78" s="151" t="s">
        <v>159</v>
      </c>
      <c r="C78" s="152"/>
      <c r="D78" s="152"/>
      <c r="E78" s="145">
        <v>466390</v>
      </c>
      <c r="F78" s="145">
        <v>235848.91</v>
      </c>
      <c r="G78" s="145">
        <v>1322</v>
      </c>
      <c r="H78" s="146">
        <v>229219.09</v>
      </c>
    </row>
  </sheetData>
  <mergeCells count="7">
    <mergeCell ref="J7:K7"/>
    <mergeCell ref="B45:E45"/>
    <mergeCell ref="B53:B67"/>
    <mergeCell ref="C53:C67"/>
    <mergeCell ref="B69:B75"/>
    <mergeCell ref="C69:C70"/>
    <mergeCell ref="C72:C75"/>
  </mergeCells>
  <pageMargins left="0.25" right="0.25" top="0.75" bottom="0.75" header="0.3" footer="0.3"/>
  <pageSetup scale="42"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B2:T331"/>
  <sheetViews>
    <sheetView showGridLines="0" topLeftCell="B1" zoomScaleNormal="100" workbookViewId="0">
      <selection activeCell="H10" sqref="H10"/>
    </sheetView>
  </sheetViews>
  <sheetFormatPr defaultRowHeight="14.5" x14ac:dyDescent="0.35"/>
  <cols>
    <col min="1" max="1" width="12" customWidth="1"/>
    <col min="2" max="2" width="18.54296875" customWidth="1"/>
    <col min="3" max="4" width="17.7265625" customWidth="1"/>
    <col min="5" max="5" width="17.7265625" style="9" customWidth="1"/>
    <col min="6" max="6" width="22.81640625" style="9" bestFit="1" customWidth="1"/>
    <col min="7" max="11" width="17.7265625" style="9" customWidth="1"/>
    <col min="12" max="13" width="17.7265625" customWidth="1"/>
    <col min="14" max="14" width="12.26953125" style="53" customWidth="1"/>
    <col min="15" max="15" width="19.26953125" customWidth="1"/>
    <col min="16" max="16" width="13.26953125" customWidth="1"/>
    <col min="17" max="17" width="13.453125" bestFit="1" customWidth="1"/>
    <col min="18" max="18" width="6.453125" bestFit="1" customWidth="1"/>
  </cols>
  <sheetData>
    <row r="2" spans="2:20" ht="57.75" customHeight="1" x14ac:dyDescent="0.35"/>
    <row r="6" spans="2:20" ht="18.5" x14ac:dyDescent="0.45">
      <c r="B6" s="73" t="s">
        <v>178</v>
      </c>
      <c r="C6" s="26"/>
      <c r="D6" s="26"/>
      <c r="E6" s="74"/>
      <c r="F6" s="74"/>
      <c r="O6" s="71" t="s">
        <v>179</v>
      </c>
      <c r="P6" s="10"/>
      <c r="Q6" s="10"/>
    </row>
    <row r="7" spans="2:20" x14ac:dyDescent="0.35">
      <c r="B7" s="75" t="s">
        <v>180</v>
      </c>
      <c r="C7" s="26"/>
      <c r="D7" s="26"/>
      <c r="E7" s="74"/>
      <c r="F7" s="74"/>
      <c r="O7" s="72" t="s">
        <v>180</v>
      </c>
      <c r="P7" s="10"/>
      <c r="Q7" s="10"/>
    </row>
    <row r="10" spans="2:20" x14ac:dyDescent="0.35">
      <c r="B10" s="101" t="s">
        <v>8</v>
      </c>
      <c r="C10" t="s">
        <v>181</v>
      </c>
      <c r="O10" s="8" t="s">
        <v>3</v>
      </c>
      <c r="P10" t="s">
        <v>181</v>
      </c>
    </row>
    <row r="12" spans="2:20" x14ac:dyDescent="0.35">
      <c r="E12"/>
      <c r="F12" s="8" t="s">
        <v>182</v>
      </c>
      <c r="G12"/>
      <c r="H12"/>
      <c r="I12"/>
      <c r="J12"/>
      <c r="K12"/>
      <c r="O12" s="8" t="s">
        <v>154</v>
      </c>
    </row>
    <row r="13" spans="2:20" s="38" customFormat="1" x14ac:dyDescent="0.35">
      <c r="B13" s="101" t="s">
        <v>5</v>
      </c>
      <c r="C13" s="101" t="s">
        <v>7</v>
      </c>
      <c r="D13" s="8" t="s">
        <v>11</v>
      </c>
      <c r="E13" s="101" t="s">
        <v>10</v>
      </c>
      <c r="F13" s="118" t="s">
        <v>148</v>
      </c>
      <c r="G13" s="118" t="s">
        <v>183</v>
      </c>
      <c r="H13" s="118" t="s">
        <v>150</v>
      </c>
      <c r="I13" s="118" t="s">
        <v>151</v>
      </c>
      <c r="J13" s="117" t="s">
        <v>152</v>
      </c>
      <c r="K13" s="117" t="s">
        <v>153</v>
      </c>
      <c r="L13" s="117" t="s">
        <v>154</v>
      </c>
      <c r="M13"/>
      <c r="N13" s="98"/>
      <c r="O13" s="101" t="s">
        <v>8</v>
      </c>
      <c r="P13" s="101" t="s">
        <v>5</v>
      </c>
      <c r="Q13" s="101" t="s">
        <v>7</v>
      </c>
      <c r="R13" s="56" t="s">
        <v>184</v>
      </c>
      <c r="T13" s="38" t="s">
        <v>1</v>
      </c>
    </row>
    <row r="14" spans="2:20" x14ac:dyDescent="0.35">
      <c r="B14">
        <v>48114</v>
      </c>
      <c r="C14" t="s">
        <v>23</v>
      </c>
      <c r="D14" t="s">
        <v>98</v>
      </c>
      <c r="E14" t="s">
        <v>99</v>
      </c>
      <c r="G14" s="9">
        <v>760</v>
      </c>
      <c r="I14" s="100">
        <v>-760</v>
      </c>
      <c r="L14" s="99">
        <v>-760</v>
      </c>
      <c r="N14" s="52"/>
      <c r="O14" t="s">
        <v>27</v>
      </c>
      <c r="P14">
        <v>48500</v>
      </c>
      <c r="Q14" t="s">
        <v>45</v>
      </c>
      <c r="R14" s="56">
        <v>157.70000000000073</v>
      </c>
    </row>
    <row r="15" spans="2:20" x14ac:dyDescent="0.35">
      <c r="E15" t="s">
        <v>100</v>
      </c>
      <c r="G15" s="9">
        <v>915</v>
      </c>
      <c r="I15" s="100">
        <v>-915</v>
      </c>
      <c r="L15" s="99">
        <v>-915</v>
      </c>
      <c r="N15" s="52"/>
      <c r="O15" s="107" t="s">
        <v>185</v>
      </c>
      <c r="P15" s="107"/>
      <c r="Q15" s="107"/>
      <c r="R15" s="108">
        <v>157.70000000000073</v>
      </c>
    </row>
    <row r="16" spans="2:20" x14ac:dyDescent="0.35">
      <c r="E16" t="s">
        <v>95</v>
      </c>
      <c r="G16" s="9">
        <v>825</v>
      </c>
      <c r="I16" s="100">
        <v>-825</v>
      </c>
      <c r="L16" s="99">
        <v>-825</v>
      </c>
      <c r="N16" s="52"/>
      <c r="O16" t="s">
        <v>159</v>
      </c>
      <c r="R16" s="56">
        <v>157.70000000000073</v>
      </c>
    </row>
    <row r="17" spans="2:14" x14ac:dyDescent="0.35">
      <c r="D17" s="107" t="s">
        <v>186</v>
      </c>
      <c r="E17" s="107"/>
      <c r="F17" s="119"/>
      <c r="G17" s="119">
        <v>2500</v>
      </c>
      <c r="H17" s="119"/>
      <c r="I17" s="119">
        <v>-2500</v>
      </c>
      <c r="J17" s="119"/>
      <c r="K17" s="119"/>
      <c r="L17" s="119">
        <v>-2500</v>
      </c>
      <c r="N17" s="52"/>
    </row>
    <row r="18" spans="2:14" x14ac:dyDescent="0.35">
      <c r="C18" s="120" t="s">
        <v>187</v>
      </c>
      <c r="D18" s="120"/>
      <c r="E18" s="120"/>
      <c r="F18" s="112"/>
      <c r="G18" s="112">
        <v>2500</v>
      </c>
      <c r="H18" s="112"/>
      <c r="I18" s="112">
        <v>-2500</v>
      </c>
      <c r="J18" s="112"/>
      <c r="K18" s="112"/>
      <c r="L18" s="112">
        <v>-2500</v>
      </c>
      <c r="N18" s="52"/>
    </row>
    <row r="19" spans="2:14" x14ac:dyDescent="0.35">
      <c r="C19" t="s">
        <v>45</v>
      </c>
      <c r="D19" t="s">
        <v>54</v>
      </c>
      <c r="E19" t="s">
        <v>93</v>
      </c>
      <c r="G19" s="9">
        <v>575</v>
      </c>
      <c r="I19" s="100">
        <v>-575</v>
      </c>
      <c r="L19" s="99">
        <v>-575</v>
      </c>
      <c r="N19" s="52"/>
    </row>
    <row r="20" spans="2:14" x14ac:dyDescent="0.35">
      <c r="E20" t="s">
        <v>57</v>
      </c>
      <c r="G20" s="9">
        <v>425</v>
      </c>
      <c r="I20" s="100">
        <v>-425</v>
      </c>
      <c r="L20" s="99">
        <v>-425</v>
      </c>
      <c r="N20" s="52"/>
    </row>
    <row r="21" spans="2:14" x14ac:dyDescent="0.35">
      <c r="D21" s="107" t="s">
        <v>188</v>
      </c>
      <c r="E21" s="107"/>
      <c r="F21" s="119"/>
      <c r="G21" s="119">
        <v>1000</v>
      </c>
      <c r="H21" s="119"/>
      <c r="I21" s="119">
        <v>-1000</v>
      </c>
      <c r="J21" s="119"/>
      <c r="K21" s="119"/>
      <c r="L21" s="119">
        <v>-1000</v>
      </c>
      <c r="N21" s="52"/>
    </row>
    <row r="22" spans="2:14" x14ac:dyDescent="0.35">
      <c r="C22" s="120" t="s">
        <v>189</v>
      </c>
      <c r="D22" s="120"/>
      <c r="E22" s="120"/>
      <c r="F22" s="112"/>
      <c r="G22" s="112">
        <v>1000</v>
      </c>
      <c r="H22" s="112"/>
      <c r="I22" s="112">
        <v>-1000</v>
      </c>
      <c r="J22" s="112"/>
      <c r="K22" s="112"/>
      <c r="L22" s="112">
        <v>-1000</v>
      </c>
      <c r="N22" s="52"/>
    </row>
    <row r="23" spans="2:14" x14ac:dyDescent="0.35">
      <c r="B23" s="26" t="s">
        <v>157</v>
      </c>
      <c r="C23" s="26"/>
      <c r="D23" s="26"/>
      <c r="E23" s="26"/>
      <c r="F23" s="74"/>
      <c r="G23" s="74">
        <v>3500</v>
      </c>
      <c r="H23" s="74"/>
      <c r="I23" s="74">
        <v>-3500</v>
      </c>
      <c r="J23" s="74"/>
      <c r="K23" s="74"/>
      <c r="L23" s="74">
        <v>-3500</v>
      </c>
      <c r="N23" s="52"/>
    </row>
    <row r="24" spans="2:14" x14ac:dyDescent="0.35">
      <c r="B24">
        <v>48500</v>
      </c>
      <c r="C24" t="s">
        <v>48</v>
      </c>
      <c r="D24" t="s">
        <v>51</v>
      </c>
      <c r="E24" t="s">
        <v>50</v>
      </c>
      <c r="F24" s="9">
        <v>3000</v>
      </c>
      <c r="I24" s="100">
        <v>3000</v>
      </c>
      <c r="L24" s="99">
        <v>3000</v>
      </c>
      <c r="N24" s="52"/>
    </row>
    <row r="25" spans="2:14" x14ac:dyDescent="0.35">
      <c r="E25" t="s">
        <v>82</v>
      </c>
      <c r="G25" s="9">
        <v>2594.16</v>
      </c>
      <c r="I25" s="100">
        <v>-2594.16</v>
      </c>
      <c r="L25" s="99">
        <v>-2594.16</v>
      </c>
      <c r="N25" s="52"/>
    </row>
    <row r="26" spans="2:14" x14ac:dyDescent="0.35">
      <c r="E26" t="s">
        <v>112</v>
      </c>
      <c r="G26" s="9">
        <v>2000</v>
      </c>
      <c r="H26" s="9">
        <v>1000</v>
      </c>
      <c r="I26" s="100">
        <v>-3000</v>
      </c>
      <c r="K26" s="9">
        <v>1000</v>
      </c>
      <c r="L26" s="99">
        <v>-4000</v>
      </c>
      <c r="N26" s="52"/>
    </row>
    <row r="27" spans="2:14" x14ac:dyDescent="0.35">
      <c r="E27" t="s">
        <v>115</v>
      </c>
      <c r="G27" s="9">
        <v>2737</v>
      </c>
      <c r="H27" s="9">
        <v>13</v>
      </c>
      <c r="I27" s="100">
        <v>-2750</v>
      </c>
      <c r="L27" s="99">
        <v>-2750</v>
      </c>
      <c r="N27" s="52"/>
    </row>
    <row r="28" spans="2:14" x14ac:dyDescent="0.35">
      <c r="D28" s="107" t="s">
        <v>190</v>
      </c>
      <c r="E28" s="107"/>
      <c r="F28" s="119">
        <v>3000</v>
      </c>
      <c r="G28" s="119">
        <v>7331.16</v>
      </c>
      <c r="H28" s="119">
        <v>1013</v>
      </c>
      <c r="I28" s="119">
        <v>-5344.16</v>
      </c>
      <c r="J28" s="119"/>
      <c r="K28" s="119">
        <v>1000</v>
      </c>
      <c r="L28" s="119">
        <v>-6344.16</v>
      </c>
      <c r="N28" s="52"/>
    </row>
    <row r="29" spans="2:14" x14ac:dyDescent="0.35">
      <c r="D29" t="s">
        <v>66</v>
      </c>
      <c r="E29" t="s">
        <v>65</v>
      </c>
      <c r="F29" s="9">
        <v>1650</v>
      </c>
      <c r="I29" s="100">
        <v>1650</v>
      </c>
      <c r="L29" s="99">
        <v>1650</v>
      </c>
      <c r="N29" s="52"/>
    </row>
    <row r="30" spans="2:14" x14ac:dyDescent="0.35">
      <c r="E30" t="s">
        <v>138</v>
      </c>
      <c r="I30" s="100">
        <v>0</v>
      </c>
      <c r="K30" s="9">
        <v>700</v>
      </c>
      <c r="L30" s="99">
        <v>-700</v>
      </c>
      <c r="N30" s="52"/>
    </row>
    <row r="31" spans="2:14" x14ac:dyDescent="0.35">
      <c r="D31" s="107" t="s">
        <v>191</v>
      </c>
      <c r="E31" s="107"/>
      <c r="F31" s="119">
        <v>1650</v>
      </c>
      <c r="G31" s="119"/>
      <c r="H31" s="119"/>
      <c r="I31" s="119">
        <v>1650</v>
      </c>
      <c r="J31" s="119"/>
      <c r="K31" s="119">
        <v>700</v>
      </c>
      <c r="L31" s="119">
        <v>950</v>
      </c>
      <c r="N31" s="52"/>
    </row>
    <row r="32" spans="2:14" x14ac:dyDescent="0.35">
      <c r="D32" t="s">
        <v>62</v>
      </c>
      <c r="E32" t="s">
        <v>61</v>
      </c>
      <c r="F32" s="9">
        <v>3928</v>
      </c>
      <c r="I32" s="100">
        <v>3928</v>
      </c>
      <c r="L32" s="99">
        <v>3928</v>
      </c>
      <c r="N32" s="52"/>
    </row>
    <row r="33" spans="4:14" x14ac:dyDescent="0.35">
      <c r="E33" t="s">
        <v>76</v>
      </c>
      <c r="G33" s="9">
        <v>100</v>
      </c>
      <c r="I33" s="100">
        <v>-100</v>
      </c>
      <c r="L33" s="99">
        <v>-100</v>
      </c>
      <c r="N33" s="52"/>
    </row>
    <row r="34" spans="4:14" x14ac:dyDescent="0.35">
      <c r="E34" t="s">
        <v>131</v>
      </c>
      <c r="I34" s="100">
        <v>0</v>
      </c>
      <c r="K34" s="9">
        <v>1000</v>
      </c>
      <c r="L34" s="99">
        <v>-1000</v>
      </c>
      <c r="N34" s="52"/>
    </row>
    <row r="35" spans="4:14" x14ac:dyDescent="0.35">
      <c r="E35" t="s">
        <v>107</v>
      </c>
      <c r="G35" s="9">
        <v>293.7</v>
      </c>
      <c r="I35" s="100">
        <v>-293.7</v>
      </c>
      <c r="L35" s="99">
        <v>-293.7</v>
      </c>
      <c r="N35" s="52"/>
    </row>
    <row r="36" spans="4:14" x14ac:dyDescent="0.35">
      <c r="D36" s="107" t="s">
        <v>192</v>
      </c>
      <c r="E36" s="107"/>
      <c r="F36" s="119">
        <v>3928</v>
      </c>
      <c r="G36" s="119">
        <v>393.7</v>
      </c>
      <c r="H36" s="119"/>
      <c r="I36" s="119">
        <v>3534.3</v>
      </c>
      <c r="J36" s="119"/>
      <c r="K36" s="119">
        <v>1000</v>
      </c>
      <c r="L36" s="119">
        <v>2534.3000000000002</v>
      </c>
      <c r="N36" s="52"/>
    </row>
    <row r="37" spans="4:14" x14ac:dyDescent="0.35">
      <c r="D37" t="s">
        <v>27</v>
      </c>
      <c r="E37" t="s">
        <v>119</v>
      </c>
      <c r="G37" s="9">
        <v>2499.9299999999998</v>
      </c>
      <c r="H37" s="9">
        <v>9</v>
      </c>
      <c r="I37" s="100">
        <v>-2508.9299999999998</v>
      </c>
      <c r="L37" s="99">
        <v>-2508.9299999999998</v>
      </c>
      <c r="N37" s="52"/>
    </row>
    <row r="38" spans="4:14" x14ac:dyDescent="0.35">
      <c r="D38" s="107" t="s">
        <v>185</v>
      </c>
      <c r="E38" s="107"/>
      <c r="F38" s="119"/>
      <c r="G38" s="119">
        <v>2499.9299999999998</v>
      </c>
      <c r="H38" s="119">
        <v>9</v>
      </c>
      <c r="I38" s="119">
        <v>-2508.9299999999998</v>
      </c>
      <c r="J38" s="119"/>
      <c r="K38" s="119"/>
      <c r="L38" s="119">
        <v>-2508.9299999999998</v>
      </c>
      <c r="N38" s="52"/>
    </row>
    <row r="39" spans="4:14" x14ac:dyDescent="0.35">
      <c r="D39" t="s">
        <v>45</v>
      </c>
      <c r="E39" t="s">
        <v>59</v>
      </c>
      <c r="G39" s="9">
        <v>-100</v>
      </c>
      <c r="H39" s="9">
        <v>300</v>
      </c>
      <c r="I39" s="100">
        <v>-200</v>
      </c>
      <c r="L39" s="99">
        <v>-200</v>
      </c>
      <c r="N39" s="52"/>
    </row>
    <row r="40" spans="4:14" x14ac:dyDescent="0.35">
      <c r="E40" t="s">
        <v>67</v>
      </c>
      <c r="F40" s="9">
        <v>850</v>
      </c>
      <c r="I40" s="100">
        <v>850</v>
      </c>
      <c r="L40" s="99">
        <v>850</v>
      </c>
      <c r="N40" s="52"/>
    </row>
    <row r="41" spans="4:14" x14ac:dyDescent="0.35">
      <c r="D41" s="107" t="s">
        <v>189</v>
      </c>
      <c r="E41" s="107"/>
      <c r="F41" s="119">
        <v>850</v>
      </c>
      <c r="G41" s="119">
        <v>-100</v>
      </c>
      <c r="H41" s="119">
        <v>300</v>
      </c>
      <c r="I41" s="119">
        <v>650</v>
      </c>
      <c r="J41" s="119"/>
      <c r="K41" s="119"/>
      <c r="L41" s="119">
        <v>650</v>
      </c>
      <c r="N41" s="52"/>
    </row>
    <row r="42" spans="4:14" x14ac:dyDescent="0.35">
      <c r="D42" t="s">
        <v>57</v>
      </c>
      <c r="E42" t="s">
        <v>56</v>
      </c>
      <c r="F42" s="9">
        <v>2855</v>
      </c>
      <c r="I42" s="100">
        <v>2855</v>
      </c>
      <c r="L42" s="99">
        <v>2855</v>
      </c>
      <c r="N42" s="52"/>
    </row>
    <row r="43" spans="4:14" x14ac:dyDescent="0.35">
      <c r="E43" t="s">
        <v>63</v>
      </c>
      <c r="F43" s="9">
        <v>3000</v>
      </c>
      <c r="I43" s="100">
        <v>3000</v>
      </c>
      <c r="L43" s="99">
        <v>3000</v>
      </c>
      <c r="N43" s="52"/>
    </row>
    <row r="44" spans="4:14" x14ac:dyDescent="0.35">
      <c r="E44" t="s">
        <v>139</v>
      </c>
      <c r="I44" s="100">
        <v>0</v>
      </c>
      <c r="K44" s="9">
        <v>6970</v>
      </c>
      <c r="L44" s="99">
        <v>-6970</v>
      </c>
      <c r="N44" s="52"/>
    </row>
    <row r="45" spans="4:14" x14ac:dyDescent="0.35">
      <c r="D45" s="107" t="s">
        <v>193</v>
      </c>
      <c r="E45" s="107"/>
      <c r="F45" s="119">
        <v>5855</v>
      </c>
      <c r="G45" s="119"/>
      <c r="H45" s="119"/>
      <c r="I45" s="119">
        <v>5855</v>
      </c>
      <c r="J45" s="119"/>
      <c r="K45" s="119">
        <v>6970</v>
      </c>
      <c r="L45" s="119">
        <v>-1115</v>
      </c>
      <c r="N45" s="52"/>
    </row>
    <row r="46" spans="4:14" x14ac:dyDescent="0.35">
      <c r="D46" t="s">
        <v>54</v>
      </c>
      <c r="E46" t="s">
        <v>53</v>
      </c>
      <c r="F46" s="9">
        <v>7945</v>
      </c>
      <c r="I46" s="100">
        <v>7945</v>
      </c>
      <c r="K46" s="9">
        <v>3000</v>
      </c>
      <c r="L46" s="99">
        <v>4945</v>
      </c>
      <c r="N46" s="52"/>
    </row>
    <row r="47" spans="4:14" x14ac:dyDescent="0.35">
      <c r="E47" t="s">
        <v>78</v>
      </c>
      <c r="G47" s="9">
        <v>3.09</v>
      </c>
      <c r="I47" s="100">
        <v>-3.09</v>
      </c>
      <c r="L47" s="99">
        <v>-3.09</v>
      </c>
      <c r="N47" s="52"/>
    </row>
    <row r="48" spans="4:14" x14ac:dyDescent="0.35">
      <c r="E48" t="s">
        <v>54</v>
      </c>
      <c r="G48" s="9">
        <v>65.070000000000007</v>
      </c>
      <c r="I48" s="100">
        <v>-65.070000000000007</v>
      </c>
      <c r="L48" s="99">
        <v>-65.070000000000007</v>
      </c>
      <c r="N48" s="52"/>
    </row>
    <row r="49" spans="3:14" x14ac:dyDescent="0.35">
      <c r="E49" t="s">
        <v>92</v>
      </c>
      <c r="G49" s="9">
        <v>967.37999999999988</v>
      </c>
      <c r="I49" s="100">
        <v>-967.37999999999988</v>
      </c>
      <c r="L49" s="99">
        <v>-967.37999999999988</v>
      </c>
      <c r="N49" s="52"/>
    </row>
    <row r="50" spans="3:14" x14ac:dyDescent="0.35">
      <c r="E50" t="s">
        <v>140</v>
      </c>
      <c r="I50" s="100">
        <v>0</v>
      </c>
      <c r="J50" s="9">
        <v>5699.7</v>
      </c>
      <c r="L50" s="99">
        <v>5699.7</v>
      </c>
      <c r="N50" s="52"/>
    </row>
    <row r="51" spans="3:14" x14ac:dyDescent="0.35">
      <c r="D51" s="107" t="s">
        <v>188</v>
      </c>
      <c r="E51" s="107"/>
      <c r="F51" s="119">
        <v>7945</v>
      </c>
      <c r="G51" s="119">
        <v>1035.54</v>
      </c>
      <c r="H51" s="119"/>
      <c r="I51" s="119">
        <v>6909.46</v>
      </c>
      <c r="J51" s="119">
        <v>5699.7</v>
      </c>
      <c r="K51" s="119">
        <v>3000</v>
      </c>
      <c r="L51" s="119">
        <v>9609.16</v>
      </c>
      <c r="N51" s="52"/>
    </row>
    <row r="52" spans="3:14" x14ac:dyDescent="0.35">
      <c r="D52" t="s">
        <v>137</v>
      </c>
      <c r="E52" t="s">
        <v>136</v>
      </c>
      <c r="I52" s="100">
        <v>0</v>
      </c>
      <c r="K52" s="9">
        <v>360</v>
      </c>
      <c r="L52" s="99">
        <v>-360</v>
      </c>
      <c r="N52" s="52"/>
    </row>
    <row r="53" spans="3:14" x14ac:dyDescent="0.35">
      <c r="D53" s="107" t="s">
        <v>194</v>
      </c>
      <c r="E53" s="107"/>
      <c r="F53" s="119"/>
      <c r="G53" s="119"/>
      <c r="H53" s="119"/>
      <c r="I53" s="119">
        <v>0</v>
      </c>
      <c r="J53" s="119"/>
      <c r="K53" s="119">
        <v>360</v>
      </c>
      <c r="L53" s="119">
        <v>-360</v>
      </c>
      <c r="N53" s="52"/>
    </row>
    <row r="54" spans="3:14" x14ac:dyDescent="0.35">
      <c r="C54" s="120" t="s">
        <v>195</v>
      </c>
      <c r="D54" s="120"/>
      <c r="E54" s="120"/>
      <c r="F54" s="112">
        <v>23228</v>
      </c>
      <c r="G54" s="112">
        <v>11160.329999999998</v>
      </c>
      <c r="H54" s="112">
        <v>1322</v>
      </c>
      <c r="I54" s="112">
        <v>10745.670000000002</v>
      </c>
      <c r="J54" s="112">
        <v>5699.7</v>
      </c>
      <c r="K54" s="112">
        <v>13030</v>
      </c>
      <c r="L54" s="112">
        <v>3415.3700000000008</v>
      </c>
      <c r="N54" s="52"/>
    </row>
    <row r="55" spans="3:14" x14ac:dyDescent="0.35">
      <c r="C55" t="s">
        <v>23</v>
      </c>
      <c r="D55" t="s">
        <v>36</v>
      </c>
      <c r="E55" t="s">
        <v>99</v>
      </c>
      <c r="G55" s="9">
        <v>4167</v>
      </c>
      <c r="I55" s="100">
        <v>-4167</v>
      </c>
      <c r="L55" s="99">
        <v>-4167</v>
      </c>
      <c r="N55" s="52"/>
    </row>
    <row r="56" spans="3:14" x14ac:dyDescent="0.35">
      <c r="E56" t="s">
        <v>100</v>
      </c>
      <c r="G56" s="9">
        <v>4167</v>
      </c>
      <c r="I56" s="100">
        <v>-4167</v>
      </c>
      <c r="L56" s="99">
        <v>-4167</v>
      </c>
      <c r="N56" s="52"/>
    </row>
    <row r="57" spans="3:14" x14ac:dyDescent="0.35">
      <c r="E57" t="s">
        <v>26</v>
      </c>
      <c r="G57" s="9">
        <v>4167</v>
      </c>
      <c r="I57" s="100">
        <v>-4167</v>
      </c>
      <c r="L57" s="99">
        <v>-4167</v>
      </c>
      <c r="N57" s="52"/>
    </row>
    <row r="58" spans="3:14" x14ac:dyDescent="0.35">
      <c r="E58" t="s">
        <v>33</v>
      </c>
      <c r="F58" s="9">
        <v>48004</v>
      </c>
      <c r="I58" s="100">
        <v>48004</v>
      </c>
      <c r="L58" s="99">
        <v>48004</v>
      </c>
      <c r="N58" s="52"/>
    </row>
    <row r="59" spans="3:14" x14ac:dyDescent="0.35">
      <c r="E59" t="s">
        <v>88</v>
      </c>
      <c r="G59" s="9">
        <v>4167</v>
      </c>
      <c r="I59" s="100">
        <v>-4167</v>
      </c>
      <c r="L59" s="99">
        <v>-4167</v>
      </c>
      <c r="N59" s="52"/>
    </row>
    <row r="60" spans="3:14" x14ac:dyDescent="0.35">
      <c r="E60" t="s">
        <v>95</v>
      </c>
      <c r="G60" s="9">
        <v>4167</v>
      </c>
      <c r="I60" s="100">
        <v>-4167</v>
      </c>
      <c r="L60" s="99">
        <v>-4167</v>
      </c>
      <c r="N60" s="52"/>
    </row>
    <row r="61" spans="3:14" x14ac:dyDescent="0.35">
      <c r="E61" t="s">
        <v>108</v>
      </c>
      <c r="G61" s="9">
        <v>4167</v>
      </c>
      <c r="I61" s="100">
        <v>-4167</v>
      </c>
      <c r="L61" s="99">
        <v>-4167</v>
      </c>
      <c r="N61" s="52"/>
    </row>
    <row r="62" spans="3:14" x14ac:dyDescent="0.35">
      <c r="E62" t="s">
        <v>109</v>
      </c>
      <c r="I62" s="100">
        <v>0</v>
      </c>
      <c r="K62" s="9">
        <v>4167</v>
      </c>
      <c r="L62" s="99">
        <v>-4167</v>
      </c>
      <c r="N62" s="52"/>
    </row>
    <row r="63" spans="3:14" x14ac:dyDescent="0.35">
      <c r="E63" t="s">
        <v>113</v>
      </c>
      <c r="I63" s="100">
        <v>0</v>
      </c>
      <c r="K63" s="9">
        <v>4167</v>
      </c>
      <c r="L63" s="99">
        <v>-4167</v>
      </c>
      <c r="N63" s="52"/>
    </row>
    <row r="64" spans="3:14" x14ac:dyDescent="0.35">
      <c r="E64" t="s">
        <v>121</v>
      </c>
      <c r="I64" s="100">
        <v>0</v>
      </c>
      <c r="K64" s="9">
        <v>4167</v>
      </c>
      <c r="L64" s="99">
        <v>-4167</v>
      </c>
      <c r="N64" s="52"/>
    </row>
    <row r="65" spans="4:14" x14ac:dyDescent="0.35">
      <c r="E65" t="s">
        <v>125</v>
      </c>
      <c r="I65" s="100">
        <v>0</v>
      </c>
      <c r="K65" s="9">
        <v>4167</v>
      </c>
      <c r="L65" s="99">
        <v>-4167</v>
      </c>
      <c r="N65" s="52"/>
    </row>
    <row r="66" spans="4:14" x14ac:dyDescent="0.35">
      <c r="E66" t="s">
        <v>126</v>
      </c>
      <c r="I66" s="100">
        <v>0</v>
      </c>
      <c r="K66" s="9">
        <v>4167</v>
      </c>
      <c r="L66" s="99">
        <v>-4167</v>
      </c>
      <c r="N66" s="52"/>
    </row>
    <row r="67" spans="4:14" x14ac:dyDescent="0.35">
      <c r="E67" t="s">
        <v>127</v>
      </c>
      <c r="I67" s="100">
        <v>0</v>
      </c>
      <c r="K67" s="9">
        <v>4167</v>
      </c>
      <c r="L67" s="99">
        <v>-4167</v>
      </c>
      <c r="N67" s="52"/>
    </row>
    <row r="68" spans="4:14" x14ac:dyDescent="0.35">
      <c r="E68" t="s">
        <v>37</v>
      </c>
      <c r="F68" s="9">
        <v>2000</v>
      </c>
      <c r="I68" s="100">
        <v>2000</v>
      </c>
      <c r="L68" s="99">
        <v>2000</v>
      </c>
      <c r="N68" s="52"/>
    </row>
    <row r="69" spans="4:14" x14ac:dyDescent="0.35">
      <c r="D69" s="107" t="s">
        <v>196</v>
      </c>
      <c r="E69" s="107"/>
      <c r="F69" s="119">
        <v>50004</v>
      </c>
      <c r="G69" s="119">
        <v>25002</v>
      </c>
      <c r="H69" s="119"/>
      <c r="I69" s="119">
        <v>25002</v>
      </c>
      <c r="J69" s="119"/>
      <c r="K69" s="119">
        <v>25002</v>
      </c>
      <c r="L69" s="119">
        <v>0</v>
      </c>
      <c r="N69" s="52"/>
    </row>
    <row r="70" spans="4:14" x14ac:dyDescent="0.35">
      <c r="D70" t="s">
        <v>43</v>
      </c>
      <c r="E70" t="s">
        <v>99</v>
      </c>
      <c r="G70" s="9">
        <v>650</v>
      </c>
      <c r="I70" s="100">
        <v>-650</v>
      </c>
      <c r="L70" s="99">
        <v>-650</v>
      </c>
      <c r="N70" s="52"/>
    </row>
    <row r="71" spans="4:14" x14ac:dyDescent="0.35">
      <c r="E71" t="s">
        <v>100</v>
      </c>
      <c r="G71" s="9">
        <v>750</v>
      </c>
      <c r="I71" s="100">
        <v>-750</v>
      </c>
      <c r="L71" s="99">
        <v>-750</v>
      </c>
      <c r="N71" s="52"/>
    </row>
    <row r="72" spans="4:14" x14ac:dyDescent="0.35">
      <c r="E72" t="s">
        <v>26</v>
      </c>
      <c r="I72" s="100">
        <v>0</v>
      </c>
      <c r="L72" s="99">
        <v>0</v>
      </c>
      <c r="N72" s="52"/>
    </row>
    <row r="73" spans="4:14" x14ac:dyDescent="0.35">
      <c r="E73" t="s">
        <v>33</v>
      </c>
      <c r="F73" s="9">
        <v>6000</v>
      </c>
      <c r="I73" s="100">
        <v>6000</v>
      </c>
      <c r="L73" s="99">
        <v>6000</v>
      </c>
      <c r="N73" s="52"/>
    </row>
    <row r="74" spans="4:14" x14ac:dyDescent="0.35">
      <c r="E74" t="s">
        <v>88</v>
      </c>
      <c r="I74" s="100">
        <v>0</v>
      </c>
      <c r="L74" s="99">
        <v>0</v>
      </c>
      <c r="N74" s="52"/>
    </row>
    <row r="75" spans="4:14" x14ac:dyDescent="0.35">
      <c r="E75" t="s">
        <v>95</v>
      </c>
      <c r="G75" s="9">
        <v>650</v>
      </c>
      <c r="I75" s="100">
        <v>-650</v>
      </c>
      <c r="L75" s="99">
        <v>-650</v>
      </c>
      <c r="N75" s="52"/>
    </row>
    <row r="76" spans="4:14" x14ac:dyDescent="0.35">
      <c r="E76" t="s">
        <v>108</v>
      </c>
      <c r="G76" s="9">
        <v>500</v>
      </c>
      <c r="I76" s="100">
        <v>-500</v>
      </c>
      <c r="L76" s="99">
        <v>-500</v>
      </c>
      <c r="N76" s="52"/>
    </row>
    <row r="77" spans="4:14" x14ac:dyDescent="0.35">
      <c r="E77" t="s">
        <v>109</v>
      </c>
      <c r="I77" s="100">
        <v>0</v>
      </c>
      <c r="K77" s="9">
        <v>650</v>
      </c>
      <c r="L77" s="99">
        <v>-650</v>
      </c>
      <c r="N77" s="52"/>
    </row>
    <row r="78" spans="4:14" x14ac:dyDescent="0.35">
      <c r="E78" t="s">
        <v>113</v>
      </c>
      <c r="I78" s="100">
        <v>0</v>
      </c>
      <c r="K78" s="9">
        <v>600</v>
      </c>
      <c r="L78" s="99">
        <v>-600</v>
      </c>
      <c r="N78" s="52"/>
    </row>
    <row r="79" spans="4:14" x14ac:dyDescent="0.35">
      <c r="E79" t="s">
        <v>121</v>
      </c>
      <c r="I79" s="100">
        <v>0</v>
      </c>
      <c r="K79" s="9">
        <v>650</v>
      </c>
      <c r="L79" s="99">
        <v>-650</v>
      </c>
      <c r="N79" s="52"/>
    </row>
    <row r="80" spans="4:14" x14ac:dyDescent="0.35">
      <c r="E80" t="s">
        <v>125</v>
      </c>
      <c r="I80" s="100">
        <v>0</v>
      </c>
      <c r="K80" s="9">
        <v>750</v>
      </c>
      <c r="L80" s="99">
        <v>-750</v>
      </c>
      <c r="N80" s="52"/>
    </row>
    <row r="81" spans="4:14" x14ac:dyDescent="0.35">
      <c r="E81" t="s">
        <v>126</v>
      </c>
      <c r="I81" s="100">
        <v>0</v>
      </c>
      <c r="K81" s="9">
        <v>150</v>
      </c>
      <c r="L81" s="99">
        <v>-150</v>
      </c>
      <c r="N81" s="52"/>
    </row>
    <row r="82" spans="4:14" x14ac:dyDescent="0.35">
      <c r="E82" t="s">
        <v>127</v>
      </c>
      <c r="I82" s="100">
        <v>0</v>
      </c>
      <c r="K82" s="9">
        <v>650</v>
      </c>
      <c r="L82" s="99">
        <v>-650</v>
      </c>
      <c r="N82" s="52"/>
    </row>
    <row r="83" spans="4:14" x14ac:dyDescent="0.35">
      <c r="D83" s="107" t="s">
        <v>197</v>
      </c>
      <c r="E83" s="107"/>
      <c r="F83" s="119">
        <v>6000</v>
      </c>
      <c r="G83" s="119">
        <v>2550</v>
      </c>
      <c r="H83" s="119"/>
      <c r="I83" s="119">
        <v>3450</v>
      </c>
      <c r="J83" s="119"/>
      <c r="K83" s="119">
        <v>3450</v>
      </c>
      <c r="L83" s="119">
        <v>0</v>
      </c>
      <c r="N83" s="52"/>
    </row>
    <row r="84" spans="4:14" x14ac:dyDescent="0.35">
      <c r="D84" t="s">
        <v>39</v>
      </c>
      <c r="E84" t="s">
        <v>99</v>
      </c>
      <c r="G84" s="9">
        <v>4483</v>
      </c>
      <c r="I84" s="100">
        <v>-4483</v>
      </c>
      <c r="L84" s="99">
        <v>-4483</v>
      </c>
      <c r="N84" s="52"/>
    </row>
    <row r="85" spans="4:14" x14ac:dyDescent="0.35">
      <c r="E85" t="s">
        <v>100</v>
      </c>
      <c r="G85" s="9">
        <v>4483</v>
      </c>
      <c r="I85" s="100">
        <v>-4483</v>
      </c>
      <c r="L85" s="99">
        <v>-4483</v>
      </c>
      <c r="N85" s="52"/>
    </row>
    <row r="86" spans="4:14" x14ac:dyDescent="0.35">
      <c r="E86" t="s">
        <v>26</v>
      </c>
      <c r="G86" s="9">
        <v>4483</v>
      </c>
      <c r="I86" s="100">
        <v>-4483</v>
      </c>
      <c r="L86" s="99">
        <v>-4483</v>
      </c>
      <c r="N86" s="52"/>
    </row>
    <row r="87" spans="4:14" x14ac:dyDescent="0.35">
      <c r="E87" t="s">
        <v>33</v>
      </c>
      <c r="F87" s="9">
        <v>52224</v>
      </c>
      <c r="I87" s="100">
        <v>52224</v>
      </c>
      <c r="L87" s="99">
        <v>52224</v>
      </c>
      <c r="N87" s="52"/>
    </row>
    <row r="88" spans="4:14" x14ac:dyDescent="0.35">
      <c r="E88" t="s">
        <v>40</v>
      </c>
      <c r="F88" s="9">
        <v>1572</v>
      </c>
      <c r="I88" s="100">
        <v>1572</v>
      </c>
      <c r="L88" s="99">
        <v>1572</v>
      </c>
      <c r="N88" s="52"/>
    </row>
    <row r="89" spans="4:14" x14ac:dyDescent="0.35">
      <c r="E89" t="s">
        <v>88</v>
      </c>
      <c r="G89" s="9">
        <v>4483</v>
      </c>
      <c r="I89" s="100">
        <v>-4483</v>
      </c>
      <c r="L89" s="99">
        <v>-4483</v>
      </c>
      <c r="N89" s="52"/>
    </row>
    <row r="90" spans="4:14" x14ac:dyDescent="0.35">
      <c r="E90" t="s">
        <v>95</v>
      </c>
      <c r="G90" s="9">
        <v>4483</v>
      </c>
      <c r="I90" s="100">
        <v>-4483</v>
      </c>
      <c r="L90" s="99">
        <v>-4483</v>
      </c>
      <c r="N90" s="52"/>
    </row>
    <row r="91" spans="4:14" x14ac:dyDescent="0.35">
      <c r="E91" t="s">
        <v>108</v>
      </c>
      <c r="G91" s="9">
        <v>4483</v>
      </c>
      <c r="I91" s="100">
        <v>-4483</v>
      </c>
      <c r="L91" s="99">
        <v>-4483</v>
      </c>
      <c r="N91" s="52"/>
    </row>
    <row r="92" spans="4:14" x14ac:dyDescent="0.35">
      <c r="E92" t="s">
        <v>109</v>
      </c>
      <c r="I92" s="100">
        <v>0</v>
      </c>
      <c r="K92" s="9">
        <v>4483</v>
      </c>
      <c r="L92" s="99">
        <v>-4483</v>
      </c>
      <c r="N92" s="52"/>
    </row>
    <row r="93" spans="4:14" x14ac:dyDescent="0.35">
      <c r="E93" t="s">
        <v>113</v>
      </c>
      <c r="I93" s="100">
        <v>0</v>
      </c>
      <c r="K93" s="9">
        <v>4483</v>
      </c>
      <c r="L93" s="99">
        <v>-4483</v>
      </c>
      <c r="N93" s="52"/>
    </row>
    <row r="94" spans="4:14" x14ac:dyDescent="0.35">
      <c r="E94" t="s">
        <v>121</v>
      </c>
      <c r="I94" s="100">
        <v>0</v>
      </c>
      <c r="K94" s="9">
        <v>4483</v>
      </c>
      <c r="L94" s="99">
        <v>-4483</v>
      </c>
      <c r="N94" s="52"/>
    </row>
    <row r="95" spans="4:14" x14ac:dyDescent="0.35">
      <c r="E95" t="s">
        <v>125</v>
      </c>
      <c r="I95" s="100">
        <v>0</v>
      </c>
      <c r="K95" s="9">
        <v>4483</v>
      </c>
      <c r="L95" s="99">
        <v>-4483</v>
      </c>
      <c r="N95" s="52"/>
    </row>
    <row r="96" spans="4:14" x14ac:dyDescent="0.35">
      <c r="E96" t="s">
        <v>126</v>
      </c>
      <c r="I96" s="100">
        <v>0</v>
      </c>
      <c r="K96" s="9">
        <v>4483</v>
      </c>
      <c r="L96" s="99">
        <v>-4483</v>
      </c>
      <c r="N96" s="52"/>
    </row>
    <row r="97" spans="4:14" x14ac:dyDescent="0.35">
      <c r="E97" t="s">
        <v>127</v>
      </c>
      <c r="I97" s="100">
        <v>0</v>
      </c>
      <c r="K97" s="9">
        <v>4483</v>
      </c>
      <c r="L97" s="99">
        <v>-4483</v>
      </c>
      <c r="N97" s="52"/>
    </row>
    <row r="98" spans="4:14" x14ac:dyDescent="0.35">
      <c r="D98" s="107" t="s">
        <v>198</v>
      </c>
      <c r="E98" s="107"/>
      <c r="F98" s="119">
        <v>53796</v>
      </c>
      <c r="G98" s="119">
        <v>26898</v>
      </c>
      <c r="H98" s="119"/>
      <c r="I98" s="119">
        <v>26898</v>
      </c>
      <c r="J98" s="119"/>
      <c r="K98" s="119">
        <v>26898</v>
      </c>
      <c r="L98" s="119">
        <v>0</v>
      </c>
      <c r="N98" s="52"/>
    </row>
    <row r="99" spans="4:14" x14ac:dyDescent="0.35">
      <c r="D99" t="s">
        <v>27</v>
      </c>
      <c r="E99" t="s">
        <v>99</v>
      </c>
      <c r="G99" s="9">
        <v>13750</v>
      </c>
      <c r="I99" s="100">
        <v>-13750</v>
      </c>
      <c r="L99" s="99">
        <v>-13750</v>
      </c>
      <c r="N99" s="52"/>
    </row>
    <row r="100" spans="4:14" x14ac:dyDescent="0.35">
      <c r="E100" t="s">
        <v>100</v>
      </c>
      <c r="G100" s="9">
        <v>13750</v>
      </c>
      <c r="I100" s="100">
        <v>-13750</v>
      </c>
      <c r="L100" s="99">
        <v>-13750</v>
      </c>
      <c r="N100" s="52"/>
    </row>
    <row r="101" spans="4:14" x14ac:dyDescent="0.35">
      <c r="E101" t="s">
        <v>26</v>
      </c>
      <c r="G101" s="9">
        <v>13750</v>
      </c>
      <c r="I101" s="100">
        <v>-13750</v>
      </c>
      <c r="L101" s="99">
        <v>-13750</v>
      </c>
      <c r="N101" s="52"/>
    </row>
    <row r="102" spans="4:14" x14ac:dyDescent="0.35">
      <c r="E102" t="s">
        <v>33</v>
      </c>
      <c r="F102" s="9">
        <v>165000</v>
      </c>
      <c r="I102" s="100">
        <v>165000</v>
      </c>
      <c r="L102" s="99">
        <v>165000</v>
      </c>
      <c r="N102" s="52"/>
    </row>
    <row r="103" spans="4:14" x14ac:dyDescent="0.35">
      <c r="E103" t="s">
        <v>86</v>
      </c>
      <c r="G103" s="9">
        <v>1611</v>
      </c>
      <c r="I103" s="100">
        <v>-1611</v>
      </c>
      <c r="L103" s="99">
        <v>-1611</v>
      </c>
      <c r="N103" s="52"/>
    </row>
    <row r="104" spans="4:14" x14ac:dyDescent="0.35">
      <c r="E104" t="s">
        <v>87</v>
      </c>
      <c r="G104" s="9">
        <v>1611</v>
      </c>
      <c r="I104" s="100">
        <v>-1611</v>
      </c>
      <c r="L104" s="99">
        <v>-1611</v>
      </c>
      <c r="N104" s="52"/>
    </row>
    <row r="105" spans="4:14" x14ac:dyDescent="0.35">
      <c r="E105" t="s">
        <v>88</v>
      </c>
      <c r="G105" s="9">
        <v>13750</v>
      </c>
      <c r="I105" s="100">
        <v>-13750</v>
      </c>
      <c r="L105" s="99">
        <v>-13750</v>
      </c>
      <c r="N105" s="52"/>
    </row>
    <row r="106" spans="4:14" x14ac:dyDescent="0.35">
      <c r="E106" t="s">
        <v>95</v>
      </c>
      <c r="G106" s="9">
        <v>13750</v>
      </c>
      <c r="I106" s="100">
        <v>-13750</v>
      </c>
      <c r="L106" s="99">
        <v>-13750</v>
      </c>
      <c r="N106" s="52"/>
    </row>
    <row r="107" spans="4:14" x14ac:dyDescent="0.35">
      <c r="E107" t="s">
        <v>96</v>
      </c>
      <c r="F107" s="9">
        <v>3222</v>
      </c>
      <c r="I107" s="100">
        <v>3222</v>
      </c>
      <c r="L107" s="99">
        <v>3222</v>
      </c>
      <c r="N107" s="52"/>
    </row>
    <row r="108" spans="4:14" x14ac:dyDescent="0.35">
      <c r="E108" t="s">
        <v>108</v>
      </c>
      <c r="G108" s="9">
        <v>13750</v>
      </c>
      <c r="I108" s="100">
        <v>-13750</v>
      </c>
      <c r="L108" s="99">
        <v>-13750</v>
      </c>
      <c r="N108" s="52"/>
    </row>
    <row r="109" spans="4:14" x14ac:dyDescent="0.35">
      <c r="E109" t="s">
        <v>109</v>
      </c>
      <c r="I109" s="100">
        <v>0</v>
      </c>
      <c r="K109" s="9">
        <v>13750</v>
      </c>
      <c r="L109" s="99">
        <v>-13750</v>
      </c>
      <c r="N109" s="52"/>
    </row>
    <row r="110" spans="4:14" x14ac:dyDescent="0.35">
      <c r="E110" t="s">
        <v>113</v>
      </c>
      <c r="I110" s="100">
        <v>0</v>
      </c>
      <c r="K110" s="9">
        <v>13750</v>
      </c>
      <c r="L110" s="99">
        <v>-13750</v>
      </c>
      <c r="N110" s="52"/>
    </row>
    <row r="111" spans="4:14" x14ac:dyDescent="0.35">
      <c r="E111" t="s">
        <v>121</v>
      </c>
      <c r="I111" s="100">
        <v>0</v>
      </c>
      <c r="K111" s="9">
        <v>13750</v>
      </c>
      <c r="L111" s="99">
        <v>-13750</v>
      </c>
      <c r="N111" s="52"/>
    </row>
    <row r="112" spans="4:14" x14ac:dyDescent="0.35">
      <c r="E112" t="s">
        <v>125</v>
      </c>
      <c r="I112" s="100">
        <v>0</v>
      </c>
      <c r="K112" s="9">
        <v>13750</v>
      </c>
      <c r="L112" s="99">
        <v>-13750</v>
      </c>
      <c r="N112" s="52"/>
    </row>
    <row r="113" spans="4:14" x14ac:dyDescent="0.35">
      <c r="E113" t="s">
        <v>126</v>
      </c>
      <c r="I113" s="100">
        <v>0</v>
      </c>
      <c r="K113" s="9">
        <v>13750</v>
      </c>
      <c r="L113" s="99">
        <v>-13750</v>
      </c>
      <c r="N113" s="52"/>
    </row>
    <row r="114" spans="4:14" x14ac:dyDescent="0.35">
      <c r="E114" t="s">
        <v>127</v>
      </c>
      <c r="I114" s="100">
        <v>0</v>
      </c>
      <c r="K114" s="9">
        <v>13750</v>
      </c>
      <c r="L114" s="99">
        <v>-13750</v>
      </c>
      <c r="N114" s="52"/>
    </row>
    <row r="115" spans="4:14" x14ac:dyDescent="0.35">
      <c r="E115" t="s">
        <v>28</v>
      </c>
      <c r="G115" s="9">
        <v>3000</v>
      </c>
      <c r="I115" s="100">
        <v>-3000</v>
      </c>
      <c r="L115" s="99">
        <v>-3000</v>
      </c>
      <c r="N115" s="52"/>
    </row>
    <row r="116" spans="4:14" x14ac:dyDescent="0.35">
      <c r="D116" s="107" t="s">
        <v>185</v>
      </c>
      <c r="E116" s="107"/>
      <c r="F116" s="119">
        <v>168222</v>
      </c>
      <c r="G116" s="119">
        <v>88722</v>
      </c>
      <c r="H116" s="119"/>
      <c r="I116" s="119">
        <v>79500</v>
      </c>
      <c r="J116" s="119"/>
      <c r="K116" s="119">
        <v>82500</v>
      </c>
      <c r="L116" s="119">
        <v>-3000</v>
      </c>
      <c r="N116" s="52"/>
    </row>
    <row r="117" spans="4:14" x14ac:dyDescent="0.35">
      <c r="D117" t="s">
        <v>34</v>
      </c>
      <c r="E117" t="s">
        <v>99</v>
      </c>
      <c r="G117" s="9">
        <v>4906</v>
      </c>
      <c r="I117" s="100">
        <v>-4906</v>
      </c>
      <c r="L117" s="99">
        <v>-4906</v>
      </c>
      <c r="N117" s="52"/>
    </row>
    <row r="118" spans="4:14" x14ac:dyDescent="0.35">
      <c r="E118" t="s">
        <v>100</v>
      </c>
      <c r="G118" s="9">
        <v>4906</v>
      </c>
      <c r="I118" s="100">
        <v>-4906</v>
      </c>
      <c r="L118" s="99">
        <v>-4906</v>
      </c>
      <c r="N118" s="52"/>
    </row>
    <row r="119" spans="4:14" x14ac:dyDescent="0.35">
      <c r="E119" t="s">
        <v>26</v>
      </c>
      <c r="G119" s="9">
        <v>4678</v>
      </c>
      <c r="I119" s="100">
        <v>-4678</v>
      </c>
      <c r="L119" s="99">
        <v>-4678</v>
      </c>
      <c r="N119" s="52"/>
    </row>
    <row r="120" spans="4:14" x14ac:dyDescent="0.35">
      <c r="E120" t="s">
        <v>33</v>
      </c>
      <c r="F120" s="9">
        <v>56136</v>
      </c>
      <c r="I120" s="100">
        <v>56136</v>
      </c>
      <c r="L120" s="99">
        <v>56136</v>
      </c>
      <c r="N120" s="52"/>
    </row>
    <row r="121" spans="4:14" x14ac:dyDescent="0.35">
      <c r="E121" t="s">
        <v>88</v>
      </c>
      <c r="G121" s="9">
        <v>4678</v>
      </c>
      <c r="I121" s="100">
        <v>-4678</v>
      </c>
      <c r="L121" s="99">
        <v>-4678</v>
      </c>
      <c r="N121" s="52"/>
    </row>
    <row r="122" spans="4:14" x14ac:dyDescent="0.35">
      <c r="E122" t="s">
        <v>108</v>
      </c>
      <c r="G122" s="9">
        <v>4906</v>
      </c>
      <c r="I122" s="100">
        <v>-4906</v>
      </c>
      <c r="L122" s="99">
        <v>-4906</v>
      </c>
      <c r="N122" s="52"/>
    </row>
    <row r="123" spans="4:14" x14ac:dyDescent="0.35">
      <c r="E123" t="s">
        <v>109</v>
      </c>
      <c r="I123" s="100">
        <v>0</v>
      </c>
      <c r="K123" s="9">
        <v>4906</v>
      </c>
      <c r="L123" s="99">
        <v>-4906</v>
      </c>
      <c r="N123" s="52"/>
    </row>
    <row r="124" spans="4:14" x14ac:dyDescent="0.35">
      <c r="E124" t="s">
        <v>113</v>
      </c>
      <c r="I124" s="100">
        <v>0</v>
      </c>
      <c r="K124" s="9">
        <v>4906</v>
      </c>
      <c r="L124" s="99">
        <v>-4906</v>
      </c>
      <c r="N124" s="52"/>
    </row>
    <row r="125" spans="4:14" x14ac:dyDescent="0.35">
      <c r="E125" t="s">
        <v>121</v>
      </c>
      <c r="I125" s="100">
        <v>0</v>
      </c>
      <c r="K125" s="9">
        <v>4906</v>
      </c>
      <c r="L125" s="99">
        <v>-4906</v>
      </c>
      <c r="N125" s="52"/>
    </row>
    <row r="126" spans="4:14" x14ac:dyDescent="0.35">
      <c r="E126" t="s">
        <v>125</v>
      </c>
      <c r="I126" s="100">
        <v>0</v>
      </c>
      <c r="K126" s="9">
        <v>4906</v>
      </c>
      <c r="L126" s="99">
        <v>-4906</v>
      </c>
      <c r="N126" s="52"/>
    </row>
    <row r="127" spans="4:14" x14ac:dyDescent="0.35">
      <c r="E127" t="s">
        <v>126</v>
      </c>
      <c r="I127" s="100">
        <v>0</v>
      </c>
      <c r="K127" s="9">
        <v>4906</v>
      </c>
      <c r="L127" s="99">
        <v>-4906</v>
      </c>
      <c r="N127" s="52"/>
    </row>
    <row r="128" spans="4:14" x14ac:dyDescent="0.35">
      <c r="E128" t="s">
        <v>127</v>
      </c>
      <c r="I128" s="100">
        <v>0</v>
      </c>
      <c r="K128" s="9">
        <v>4906</v>
      </c>
      <c r="L128" s="99">
        <v>-4906</v>
      </c>
      <c r="N128" s="52"/>
    </row>
    <row r="129" spans="4:14" x14ac:dyDescent="0.35">
      <c r="E129" t="s">
        <v>97</v>
      </c>
      <c r="G129" s="9">
        <v>4906</v>
      </c>
      <c r="I129" s="100">
        <v>-4906</v>
      </c>
      <c r="L129" s="99">
        <v>-4906</v>
      </c>
      <c r="N129" s="52"/>
    </row>
    <row r="130" spans="4:14" x14ac:dyDescent="0.35">
      <c r="E130" t="s">
        <v>89</v>
      </c>
      <c r="G130" s="9">
        <v>456</v>
      </c>
      <c r="I130" s="100">
        <v>-456</v>
      </c>
      <c r="L130" s="99">
        <v>-456</v>
      </c>
      <c r="N130" s="52"/>
    </row>
    <row r="131" spans="4:14" x14ac:dyDescent="0.35">
      <c r="D131" s="107" t="s">
        <v>199</v>
      </c>
      <c r="E131" s="107"/>
      <c r="F131" s="119">
        <v>56136</v>
      </c>
      <c r="G131" s="119">
        <v>29436</v>
      </c>
      <c r="H131" s="119"/>
      <c r="I131" s="119">
        <v>26700</v>
      </c>
      <c r="J131" s="119"/>
      <c r="K131" s="119">
        <v>29436</v>
      </c>
      <c r="L131" s="119">
        <v>-2736</v>
      </c>
      <c r="N131" s="52"/>
    </row>
    <row r="132" spans="4:14" x14ac:dyDescent="0.35">
      <c r="D132" t="s">
        <v>31</v>
      </c>
      <c r="E132" t="s">
        <v>99</v>
      </c>
      <c r="G132" s="9">
        <v>6667</v>
      </c>
      <c r="I132" s="100">
        <v>-6667</v>
      </c>
      <c r="L132" s="99">
        <v>-6667</v>
      </c>
      <c r="N132" s="52"/>
    </row>
    <row r="133" spans="4:14" x14ac:dyDescent="0.35">
      <c r="E133" t="s">
        <v>100</v>
      </c>
      <c r="G133" s="9">
        <v>6667</v>
      </c>
      <c r="I133" s="100">
        <v>-6667</v>
      </c>
      <c r="L133" s="99">
        <v>-6667</v>
      </c>
      <c r="N133" s="52"/>
    </row>
    <row r="134" spans="4:14" x14ac:dyDescent="0.35">
      <c r="E134" t="s">
        <v>26</v>
      </c>
      <c r="G134" s="9">
        <v>6667</v>
      </c>
      <c r="I134" s="100">
        <v>-6667</v>
      </c>
      <c r="L134" s="99">
        <v>-6667</v>
      </c>
      <c r="N134" s="52"/>
    </row>
    <row r="135" spans="4:14" x14ac:dyDescent="0.35">
      <c r="E135" t="s">
        <v>33</v>
      </c>
      <c r="F135" s="9">
        <v>80004</v>
      </c>
      <c r="I135" s="100">
        <v>80004</v>
      </c>
      <c r="L135" s="99">
        <v>80004</v>
      </c>
      <c r="N135" s="52"/>
    </row>
    <row r="136" spans="4:14" x14ac:dyDescent="0.35">
      <c r="E136" t="s">
        <v>88</v>
      </c>
      <c r="G136" s="9">
        <v>6667</v>
      </c>
      <c r="I136" s="100">
        <v>-6667</v>
      </c>
      <c r="L136" s="99">
        <v>-6667</v>
      </c>
      <c r="N136" s="52"/>
    </row>
    <row r="137" spans="4:14" x14ac:dyDescent="0.35">
      <c r="E137" t="s">
        <v>95</v>
      </c>
      <c r="G137" s="9">
        <v>6667</v>
      </c>
      <c r="I137" s="100">
        <v>-6667</v>
      </c>
      <c r="L137" s="99">
        <v>-6667</v>
      </c>
      <c r="N137" s="52"/>
    </row>
    <row r="138" spans="4:14" x14ac:dyDescent="0.35">
      <c r="E138" t="s">
        <v>108</v>
      </c>
      <c r="G138" s="9">
        <v>6667</v>
      </c>
      <c r="I138" s="100">
        <v>-6667</v>
      </c>
      <c r="L138" s="99">
        <v>-6667</v>
      </c>
      <c r="N138" s="52"/>
    </row>
    <row r="139" spans="4:14" x14ac:dyDescent="0.35">
      <c r="E139" t="s">
        <v>109</v>
      </c>
      <c r="I139" s="100">
        <v>0</v>
      </c>
      <c r="K139" s="9">
        <v>6667</v>
      </c>
      <c r="L139" s="99">
        <v>-6667</v>
      </c>
      <c r="N139" s="52"/>
    </row>
    <row r="140" spans="4:14" x14ac:dyDescent="0.35">
      <c r="E140" t="s">
        <v>113</v>
      </c>
      <c r="I140" s="100">
        <v>0</v>
      </c>
      <c r="K140" s="9">
        <v>6667</v>
      </c>
      <c r="L140" s="99">
        <v>-6667</v>
      </c>
      <c r="N140" s="52"/>
    </row>
    <row r="141" spans="4:14" x14ac:dyDescent="0.35">
      <c r="E141" t="s">
        <v>121</v>
      </c>
      <c r="I141" s="100">
        <v>0</v>
      </c>
      <c r="K141" s="9">
        <v>6667</v>
      </c>
      <c r="L141" s="99">
        <v>-6667</v>
      </c>
      <c r="N141" s="52"/>
    </row>
    <row r="142" spans="4:14" x14ac:dyDescent="0.35">
      <c r="E142" t="s">
        <v>125</v>
      </c>
      <c r="I142" s="100">
        <v>0</v>
      </c>
      <c r="K142" s="9">
        <v>6667</v>
      </c>
      <c r="L142" s="99">
        <v>-6667</v>
      </c>
      <c r="N142" s="52"/>
    </row>
    <row r="143" spans="4:14" x14ac:dyDescent="0.35">
      <c r="E143" t="s">
        <v>126</v>
      </c>
      <c r="I143" s="100">
        <v>0</v>
      </c>
      <c r="K143" s="9">
        <v>6667</v>
      </c>
      <c r="L143" s="99">
        <v>-6667</v>
      </c>
      <c r="N143" s="52"/>
    </row>
    <row r="144" spans="4:14" x14ac:dyDescent="0.35">
      <c r="E144" t="s">
        <v>127</v>
      </c>
      <c r="I144" s="100">
        <v>0</v>
      </c>
      <c r="K144" s="9">
        <v>6667</v>
      </c>
      <c r="L144" s="99">
        <v>-6667</v>
      </c>
      <c r="N144" s="52"/>
    </row>
    <row r="145" spans="3:14" x14ac:dyDescent="0.35">
      <c r="D145" s="107" t="s">
        <v>200</v>
      </c>
      <c r="E145" s="107"/>
      <c r="F145" s="119">
        <v>80004</v>
      </c>
      <c r="G145" s="119">
        <v>40002</v>
      </c>
      <c r="H145" s="119"/>
      <c r="I145" s="119">
        <v>40002</v>
      </c>
      <c r="J145" s="119"/>
      <c r="K145" s="119">
        <v>40002</v>
      </c>
      <c r="L145" s="119">
        <v>0</v>
      </c>
      <c r="N145" s="52"/>
    </row>
    <row r="146" spans="3:14" x14ac:dyDescent="0.35">
      <c r="C146" s="120" t="s">
        <v>187</v>
      </c>
      <c r="D146" s="120"/>
      <c r="E146" s="120"/>
      <c r="F146" s="112">
        <v>414162</v>
      </c>
      <c r="G146" s="112">
        <v>212610</v>
      </c>
      <c r="H146" s="112"/>
      <c r="I146" s="112">
        <v>201552</v>
      </c>
      <c r="J146" s="112"/>
      <c r="K146" s="112">
        <v>207288</v>
      </c>
      <c r="L146" s="112">
        <v>-5736</v>
      </c>
      <c r="N146" s="52"/>
    </row>
    <row r="147" spans="3:14" x14ac:dyDescent="0.35">
      <c r="C147" t="s">
        <v>122</v>
      </c>
      <c r="D147" t="s">
        <v>39</v>
      </c>
      <c r="E147" t="s">
        <v>123</v>
      </c>
      <c r="I147" s="100">
        <v>0</v>
      </c>
      <c r="J147" s="9">
        <v>1000</v>
      </c>
      <c r="L147" s="99">
        <v>1000</v>
      </c>
      <c r="N147" s="52"/>
    </row>
    <row r="148" spans="3:14" x14ac:dyDescent="0.35">
      <c r="D148" s="107" t="s">
        <v>198</v>
      </c>
      <c r="E148" s="107"/>
      <c r="F148" s="119"/>
      <c r="G148" s="119"/>
      <c r="H148" s="119"/>
      <c r="I148" s="119">
        <v>0</v>
      </c>
      <c r="J148" s="119">
        <v>1000</v>
      </c>
      <c r="K148" s="119"/>
      <c r="L148" s="119">
        <v>1000</v>
      </c>
      <c r="N148" s="52"/>
    </row>
    <row r="149" spans="3:14" x14ac:dyDescent="0.35">
      <c r="C149" s="120" t="s">
        <v>201</v>
      </c>
      <c r="D149" s="120"/>
      <c r="E149" s="120"/>
      <c r="F149" s="112"/>
      <c r="G149" s="112"/>
      <c r="H149" s="112"/>
      <c r="I149" s="112">
        <v>0</v>
      </c>
      <c r="J149" s="112">
        <v>1000</v>
      </c>
      <c r="K149" s="112"/>
      <c r="L149" s="112">
        <v>1000</v>
      </c>
      <c r="N149" s="52"/>
    </row>
    <row r="150" spans="3:14" x14ac:dyDescent="0.35">
      <c r="C150" t="s">
        <v>45</v>
      </c>
      <c r="D150" t="s">
        <v>36</v>
      </c>
      <c r="E150" t="s">
        <v>33</v>
      </c>
      <c r="F150" s="9">
        <v>3000</v>
      </c>
      <c r="I150" s="100">
        <v>3000</v>
      </c>
      <c r="L150" s="99">
        <v>3000</v>
      </c>
      <c r="N150" s="52"/>
    </row>
    <row r="151" spans="3:14" x14ac:dyDescent="0.35">
      <c r="E151" t="s">
        <v>90</v>
      </c>
      <c r="G151" s="9">
        <v>2250</v>
      </c>
      <c r="I151" s="100">
        <v>-2250</v>
      </c>
      <c r="L151" s="99">
        <v>-2250</v>
      </c>
      <c r="N151" s="52"/>
    </row>
    <row r="152" spans="3:14" x14ac:dyDescent="0.35">
      <c r="E152" t="s">
        <v>132</v>
      </c>
      <c r="I152" s="100">
        <v>0</v>
      </c>
      <c r="K152" s="9">
        <v>750</v>
      </c>
      <c r="L152" s="99">
        <v>-750</v>
      </c>
      <c r="N152" s="52"/>
    </row>
    <row r="153" spans="3:14" x14ac:dyDescent="0.35">
      <c r="D153" s="107" t="s">
        <v>196</v>
      </c>
      <c r="E153" s="107"/>
      <c r="F153" s="119">
        <v>3000</v>
      </c>
      <c r="G153" s="119">
        <v>2250</v>
      </c>
      <c r="H153" s="119"/>
      <c r="I153" s="119">
        <v>750</v>
      </c>
      <c r="J153" s="119"/>
      <c r="K153" s="119">
        <v>750</v>
      </c>
      <c r="L153" s="119">
        <v>0</v>
      </c>
      <c r="N153" s="52"/>
    </row>
    <row r="154" spans="3:14" x14ac:dyDescent="0.35">
      <c r="D154" t="s">
        <v>39</v>
      </c>
      <c r="E154" t="s">
        <v>33</v>
      </c>
      <c r="F154" s="9">
        <v>3000</v>
      </c>
      <c r="I154" s="100">
        <v>3000</v>
      </c>
      <c r="L154" s="99">
        <v>3000</v>
      </c>
      <c r="N154" s="52"/>
    </row>
    <row r="155" spans="3:14" x14ac:dyDescent="0.35">
      <c r="E155" t="s">
        <v>72</v>
      </c>
      <c r="G155" s="9">
        <v>1319.23</v>
      </c>
      <c r="I155" s="100">
        <v>-1319.23</v>
      </c>
      <c r="L155" s="99">
        <v>-1319.23</v>
      </c>
      <c r="N155" s="52"/>
    </row>
    <row r="156" spans="3:14" x14ac:dyDescent="0.35">
      <c r="E156" t="s">
        <v>133</v>
      </c>
      <c r="I156" s="100">
        <v>0</v>
      </c>
      <c r="K156" s="9">
        <v>1680.77</v>
      </c>
      <c r="L156" s="99">
        <v>-1680.77</v>
      </c>
      <c r="N156" s="52"/>
    </row>
    <row r="157" spans="3:14" x14ac:dyDescent="0.35">
      <c r="E157" t="s">
        <v>83</v>
      </c>
      <c r="F157" s="9">
        <v>2500</v>
      </c>
      <c r="I157" s="100">
        <v>2500</v>
      </c>
      <c r="L157" s="99">
        <v>2500</v>
      </c>
      <c r="N157" s="52"/>
    </row>
    <row r="158" spans="3:14" x14ac:dyDescent="0.35">
      <c r="D158" s="107" t="s">
        <v>198</v>
      </c>
      <c r="E158" s="107"/>
      <c r="F158" s="119">
        <v>5500</v>
      </c>
      <c r="G158" s="119">
        <v>1319.23</v>
      </c>
      <c r="H158" s="119"/>
      <c r="I158" s="119">
        <v>4180.7700000000004</v>
      </c>
      <c r="J158" s="119"/>
      <c r="K158" s="119">
        <v>1680.77</v>
      </c>
      <c r="L158" s="119">
        <v>2500</v>
      </c>
      <c r="N158" s="52"/>
    </row>
    <row r="159" spans="3:14" x14ac:dyDescent="0.35">
      <c r="D159" t="s">
        <v>27</v>
      </c>
      <c r="E159" t="s">
        <v>33</v>
      </c>
      <c r="F159" s="9">
        <v>10500</v>
      </c>
      <c r="I159" s="100">
        <v>10500</v>
      </c>
      <c r="L159" s="99">
        <v>10500</v>
      </c>
      <c r="N159" s="52"/>
    </row>
    <row r="160" spans="3:14" x14ac:dyDescent="0.35">
      <c r="E160" t="s">
        <v>69</v>
      </c>
      <c r="G160" s="9">
        <v>413.96</v>
      </c>
      <c r="I160" s="100">
        <v>-413.96</v>
      </c>
      <c r="L160" s="99">
        <v>-413.96</v>
      </c>
      <c r="N160" s="52"/>
    </row>
    <row r="161" spans="4:14" x14ac:dyDescent="0.35">
      <c r="E161" t="s">
        <v>70</v>
      </c>
      <c r="G161" s="9">
        <v>135.16</v>
      </c>
      <c r="I161" s="100">
        <v>-135.16</v>
      </c>
      <c r="L161" s="99">
        <v>-135.16</v>
      </c>
      <c r="N161" s="52"/>
    </row>
    <row r="162" spans="4:14" x14ac:dyDescent="0.35">
      <c r="E162" t="s">
        <v>71</v>
      </c>
      <c r="G162" s="9">
        <v>1349</v>
      </c>
      <c r="I162" s="100">
        <v>-1349</v>
      </c>
      <c r="L162" s="99">
        <v>-1349</v>
      </c>
      <c r="N162" s="52"/>
    </row>
    <row r="163" spans="4:14" x14ac:dyDescent="0.35">
      <c r="E163" t="s">
        <v>91</v>
      </c>
      <c r="G163" s="9">
        <v>1389.77</v>
      </c>
      <c r="I163" s="100">
        <v>-1389.77</v>
      </c>
      <c r="L163" s="99">
        <v>-1389.77</v>
      </c>
      <c r="N163" s="52"/>
    </row>
    <row r="164" spans="4:14" x14ac:dyDescent="0.35">
      <c r="E164" t="s">
        <v>101</v>
      </c>
      <c r="G164" s="9">
        <v>595</v>
      </c>
      <c r="I164" s="100">
        <v>-595</v>
      </c>
      <c r="L164" s="99">
        <v>-595</v>
      </c>
      <c r="N164" s="52"/>
    </row>
    <row r="165" spans="4:14" x14ac:dyDescent="0.35">
      <c r="E165" t="s">
        <v>84</v>
      </c>
      <c r="G165" s="9">
        <v>347.5</v>
      </c>
      <c r="I165" s="100">
        <v>-347.5</v>
      </c>
      <c r="L165" s="99">
        <v>-347.5</v>
      </c>
      <c r="N165" s="52"/>
    </row>
    <row r="166" spans="4:14" x14ac:dyDescent="0.35">
      <c r="E166" t="s">
        <v>134</v>
      </c>
      <c r="I166" s="100">
        <v>0</v>
      </c>
      <c r="K166" s="9">
        <v>6111.91</v>
      </c>
      <c r="L166" s="99">
        <v>-6111.91</v>
      </c>
      <c r="N166" s="52"/>
    </row>
    <row r="167" spans="4:14" x14ac:dyDescent="0.35">
      <c r="D167" s="107" t="s">
        <v>185</v>
      </c>
      <c r="E167" s="107"/>
      <c r="F167" s="119">
        <v>10500</v>
      </c>
      <c r="G167" s="119">
        <v>4230.3899999999994</v>
      </c>
      <c r="H167" s="119"/>
      <c r="I167" s="119">
        <v>6269.6100000000006</v>
      </c>
      <c r="J167" s="119"/>
      <c r="K167" s="119">
        <v>6111.91</v>
      </c>
      <c r="L167" s="119">
        <v>157.70000000000073</v>
      </c>
      <c r="N167" s="52"/>
    </row>
    <row r="168" spans="4:14" x14ac:dyDescent="0.35">
      <c r="D168" t="s">
        <v>34</v>
      </c>
      <c r="E168" t="s">
        <v>33</v>
      </c>
      <c r="F168" s="9">
        <v>3000</v>
      </c>
      <c r="I168" s="100">
        <v>3000</v>
      </c>
      <c r="K168" s="9">
        <v>1655.19</v>
      </c>
      <c r="L168" s="99">
        <v>1344.81</v>
      </c>
      <c r="N168" s="52"/>
    </row>
    <row r="169" spans="4:14" x14ac:dyDescent="0.35">
      <c r="D169" s="107" t="s">
        <v>199</v>
      </c>
      <c r="E169" s="107"/>
      <c r="F169" s="119">
        <v>3000</v>
      </c>
      <c r="G169" s="119"/>
      <c r="H169" s="119"/>
      <c r="I169" s="119">
        <v>3000</v>
      </c>
      <c r="J169" s="119"/>
      <c r="K169" s="119">
        <v>1655.19</v>
      </c>
      <c r="L169" s="119">
        <v>1344.81</v>
      </c>
      <c r="N169" s="52"/>
    </row>
    <row r="170" spans="4:14" x14ac:dyDescent="0.35">
      <c r="D170" t="s">
        <v>31</v>
      </c>
      <c r="E170" t="s">
        <v>33</v>
      </c>
      <c r="F170" s="9">
        <v>3000</v>
      </c>
      <c r="I170" s="100">
        <v>3000</v>
      </c>
      <c r="K170" s="9">
        <v>1358.8</v>
      </c>
      <c r="L170" s="99">
        <v>1641.2</v>
      </c>
      <c r="N170" s="52"/>
    </row>
    <row r="171" spans="4:14" x14ac:dyDescent="0.35">
      <c r="E171" t="s">
        <v>84</v>
      </c>
      <c r="G171" s="9">
        <v>778.96</v>
      </c>
      <c r="I171" s="100">
        <v>-778.96</v>
      </c>
      <c r="L171" s="99">
        <v>-778.96</v>
      </c>
      <c r="N171" s="52"/>
    </row>
    <row r="172" spans="4:14" x14ac:dyDescent="0.35">
      <c r="D172" s="107" t="s">
        <v>200</v>
      </c>
      <c r="E172" s="107"/>
      <c r="F172" s="119">
        <v>3000</v>
      </c>
      <c r="G172" s="119">
        <v>778.96</v>
      </c>
      <c r="H172" s="119"/>
      <c r="I172" s="119">
        <v>2221.04</v>
      </c>
      <c r="J172" s="119"/>
      <c r="K172" s="119">
        <v>1358.8</v>
      </c>
      <c r="L172" s="119">
        <v>862.24</v>
      </c>
      <c r="N172" s="52"/>
    </row>
    <row r="173" spans="4:14" x14ac:dyDescent="0.35">
      <c r="D173" t="s">
        <v>54</v>
      </c>
      <c r="E173" t="s">
        <v>83</v>
      </c>
      <c r="F173" s="9">
        <v>1000</v>
      </c>
      <c r="I173" s="100">
        <v>1000</v>
      </c>
      <c r="L173" s="99">
        <v>1000</v>
      </c>
      <c r="N173" s="52"/>
    </row>
    <row r="174" spans="4:14" x14ac:dyDescent="0.35">
      <c r="D174" s="107" t="s">
        <v>188</v>
      </c>
      <c r="E174" s="107"/>
      <c r="F174" s="119">
        <v>1000</v>
      </c>
      <c r="G174" s="119"/>
      <c r="H174" s="119"/>
      <c r="I174" s="119">
        <v>1000</v>
      </c>
      <c r="J174" s="119"/>
      <c r="K174" s="119"/>
      <c r="L174" s="119">
        <v>1000</v>
      </c>
      <c r="N174" s="52"/>
    </row>
    <row r="175" spans="4:14" x14ac:dyDescent="0.35">
      <c r="D175" t="s">
        <v>84</v>
      </c>
      <c r="E175" t="s">
        <v>83</v>
      </c>
      <c r="F175" s="9">
        <v>3000</v>
      </c>
      <c r="I175" s="100">
        <v>3000</v>
      </c>
      <c r="L175" s="99">
        <v>3000</v>
      </c>
      <c r="N175" s="52"/>
    </row>
    <row r="176" spans="4:14" x14ac:dyDescent="0.35">
      <c r="E176" t="s">
        <v>141</v>
      </c>
      <c r="I176" s="100">
        <v>0</v>
      </c>
      <c r="K176" s="9">
        <v>3000</v>
      </c>
      <c r="L176" s="99">
        <v>-3000</v>
      </c>
      <c r="N176" s="52"/>
    </row>
    <row r="177" spans="2:14" x14ac:dyDescent="0.35">
      <c r="D177" s="107" t="s">
        <v>202</v>
      </c>
      <c r="E177" s="107"/>
      <c r="F177" s="119">
        <v>3000</v>
      </c>
      <c r="G177" s="119"/>
      <c r="H177" s="119"/>
      <c r="I177" s="119">
        <v>3000</v>
      </c>
      <c r="J177" s="119"/>
      <c r="K177" s="119">
        <v>3000</v>
      </c>
      <c r="L177" s="119">
        <v>0</v>
      </c>
      <c r="N177" s="52"/>
    </row>
    <row r="178" spans="2:14" x14ac:dyDescent="0.35">
      <c r="C178" s="120" t="s">
        <v>189</v>
      </c>
      <c r="D178" s="120"/>
      <c r="E178" s="120"/>
      <c r="F178" s="112">
        <v>29000</v>
      </c>
      <c r="G178" s="112">
        <v>8578.5800000000017</v>
      </c>
      <c r="H178" s="112"/>
      <c r="I178" s="112">
        <v>20421.420000000002</v>
      </c>
      <c r="J178" s="112"/>
      <c r="K178" s="112">
        <v>14556.67</v>
      </c>
      <c r="L178" s="112">
        <v>5864.75</v>
      </c>
      <c r="N178" s="52"/>
    </row>
    <row r="179" spans="2:14" x14ac:dyDescent="0.35">
      <c r="B179" s="26" t="s">
        <v>155</v>
      </c>
      <c r="C179" s="26"/>
      <c r="D179" s="26"/>
      <c r="E179" s="26"/>
      <c r="F179" s="74">
        <v>466390</v>
      </c>
      <c r="G179" s="74">
        <v>232348.91</v>
      </c>
      <c r="H179" s="74">
        <v>1322</v>
      </c>
      <c r="I179" s="74">
        <v>232719.09</v>
      </c>
      <c r="J179" s="74">
        <v>6699.7</v>
      </c>
      <c r="K179" s="74">
        <v>234874.66999999998</v>
      </c>
      <c r="L179" s="74">
        <v>4544.1199999999963</v>
      </c>
      <c r="N179" s="52"/>
    </row>
    <row r="180" spans="2:14" x14ac:dyDescent="0.35">
      <c r="B180" t="s">
        <v>159</v>
      </c>
      <c r="E180"/>
      <c r="F180" s="9">
        <v>466390</v>
      </c>
      <c r="G180" s="9">
        <v>235848.91</v>
      </c>
      <c r="H180" s="9">
        <v>1322</v>
      </c>
      <c r="I180" s="100">
        <v>229219.09</v>
      </c>
      <c r="J180" s="9">
        <v>6699.7</v>
      </c>
      <c r="K180" s="9">
        <v>234874.66999999998</v>
      </c>
      <c r="L180" s="125">
        <v>1044.1199999999963</v>
      </c>
      <c r="N180" s="52"/>
    </row>
    <row r="181" spans="2:14" x14ac:dyDescent="0.35">
      <c r="E181"/>
      <c r="F181"/>
      <c r="G181"/>
      <c r="H181"/>
      <c r="I181"/>
      <c r="J181"/>
      <c r="K181"/>
      <c r="N181" s="52"/>
    </row>
    <row r="182" spans="2:14" x14ac:dyDescent="0.35">
      <c r="E182"/>
      <c r="F182"/>
      <c r="G182"/>
      <c r="H182"/>
      <c r="I182"/>
      <c r="J182"/>
      <c r="K182"/>
      <c r="N182" s="52"/>
    </row>
    <row r="183" spans="2:14" x14ac:dyDescent="0.35">
      <c r="E183"/>
      <c r="F183"/>
      <c r="G183"/>
      <c r="H183"/>
      <c r="I183"/>
      <c r="J183"/>
      <c r="K183"/>
      <c r="N183" s="52"/>
    </row>
    <row r="184" spans="2:14" x14ac:dyDescent="0.35">
      <c r="E184"/>
      <c r="F184"/>
      <c r="G184"/>
      <c r="H184"/>
      <c r="I184"/>
      <c r="J184"/>
      <c r="K184"/>
      <c r="N184" s="52"/>
    </row>
    <row r="185" spans="2:14" x14ac:dyDescent="0.35">
      <c r="E185"/>
      <c r="F185"/>
      <c r="G185"/>
      <c r="H185"/>
      <c r="I185"/>
      <c r="J185"/>
      <c r="K185"/>
      <c r="N185" s="52"/>
    </row>
    <row r="186" spans="2:14" x14ac:dyDescent="0.35">
      <c r="E186"/>
      <c r="F186"/>
      <c r="G186"/>
      <c r="H186"/>
      <c r="I186"/>
      <c r="J186"/>
      <c r="K186"/>
      <c r="N186" s="52"/>
    </row>
    <row r="187" spans="2:14" x14ac:dyDescent="0.35">
      <c r="E187"/>
      <c r="F187"/>
      <c r="G187"/>
      <c r="H187"/>
      <c r="I187"/>
      <c r="J187"/>
      <c r="K187"/>
      <c r="N187" s="52"/>
    </row>
    <row r="188" spans="2:14" x14ac:dyDescent="0.35">
      <c r="E188"/>
      <c r="F188"/>
      <c r="G188"/>
      <c r="H188"/>
      <c r="I188"/>
      <c r="J188"/>
      <c r="K188"/>
      <c r="N188" s="52"/>
    </row>
    <row r="189" spans="2:14" x14ac:dyDescent="0.35">
      <c r="E189"/>
      <c r="F189"/>
      <c r="G189"/>
      <c r="H189"/>
      <c r="I189"/>
      <c r="J189"/>
      <c r="K189"/>
      <c r="N189" s="52"/>
    </row>
    <row r="190" spans="2:14" x14ac:dyDescent="0.35">
      <c r="E190"/>
      <c r="F190"/>
      <c r="G190"/>
      <c r="H190"/>
      <c r="I190"/>
      <c r="J190"/>
      <c r="K190"/>
      <c r="N190" s="52"/>
    </row>
    <row r="191" spans="2:14" x14ac:dyDescent="0.35">
      <c r="E191"/>
      <c r="F191"/>
      <c r="G191"/>
      <c r="H191"/>
      <c r="I191"/>
      <c r="J191"/>
      <c r="K191"/>
      <c r="N191" s="52"/>
    </row>
    <row r="192" spans="2:14" x14ac:dyDescent="0.35">
      <c r="E192"/>
      <c r="F192"/>
      <c r="G192"/>
      <c r="H192"/>
      <c r="I192"/>
      <c r="J192"/>
      <c r="K192"/>
      <c r="N192" s="52"/>
    </row>
    <row r="193" spans="5:14" x14ac:dyDescent="0.35">
      <c r="E193"/>
      <c r="F193"/>
      <c r="G193"/>
      <c r="H193"/>
      <c r="I193"/>
      <c r="J193"/>
      <c r="K193"/>
      <c r="N193" s="52"/>
    </row>
    <row r="194" spans="5:14" x14ac:dyDescent="0.35">
      <c r="E194"/>
      <c r="F194"/>
      <c r="G194"/>
      <c r="H194"/>
      <c r="I194"/>
      <c r="J194"/>
      <c r="K194"/>
      <c r="N194" s="52"/>
    </row>
    <row r="195" spans="5:14" x14ac:dyDescent="0.35">
      <c r="E195"/>
      <c r="F195"/>
      <c r="G195"/>
      <c r="H195"/>
      <c r="I195"/>
      <c r="J195"/>
      <c r="K195"/>
      <c r="N195" s="52"/>
    </row>
    <row r="196" spans="5:14" x14ac:dyDescent="0.35">
      <c r="E196"/>
      <c r="F196"/>
      <c r="G196"/>
      <c r="H196"/>
      <c r="I196"/>
      <c r="J196"/>
      <c r="K196"/>
      <c r="N196" s="52"/>
    </row>
    <row r="197" spans="5:14" x14ac:dyDescent="0.35">
      <c r="E197"/>
      <c r="F197"/>
      <c r="G197"/>
      <c r="H197"/>
      <c r="I197"/>
      <c r="J197"/>
      <c r="K197"/>
    </row>
    <row r="198" spans="5:14" x14ac:dyDescent="0.35">
      <c r="E198"/>
      <c r="F198"/>
      <c r="G198"/>
      <c r="H198"/>
      <c r="I198"/>
      <c r="J198"/>
      <c r="K198"/>
    </row>
    <row r="199" spans="5:14" x14ac:dyDescent="0.35">
      <c r="E199"/>
      <c r="F199"/>
      <c r="G199"/>
      <c r="H199"/>
      <c r="I199"/>
      <c r="J199"/>
      <c r="K199"/>
    </row>
    <row r="200" spans="5:14" x14ac:dyDescent="0.35">
      <c r="E200"/>
      <c r="F200"/>
      <c r="G200"/>
      <c r="H200"/>
      <c r="I200"/>
      <c r="J200"/>
      <c r="K200"/>
    </row>
    <row r="201" spans="5:14" x14ac:dyDescent="0.35">
      <c r="E201"/>
      <c r="F201"/>
      <c r="G201"/>
      <c r="H201"/>
      <c r="I201"/>
      <c r="J201"/>
      <c r="K201"/>
    </row>
    <row r="202" spans="5:14" x14ac:dyDescent="0.35">
      <c r="E202"/>
      <c r="F202"/>
      <c r="G202"/>
      <c r="H202"/>
      <c r="I202"/>
      <c r="J202"/>
      <c r="K202"/>
    </row>
    <row r="203" spans="5:14" x14ac:dyDescent="0.35">
      <c r="E203"/>
      <c r="F203"/>
      <c r="G203"/>
      <c r="H203"/>
      <c r="I203"/>
      <c r="J203"/>
      <c r="K203"/>
    </row>
    <row r="204" spans="5:14" x14ac:dyDescent="0.35">
      <c r="E204"/>
      <c r="F204"/>
      <c r="G204"/>
      <c r="H204"/>
      <c r="I204"/>
      <c r="J204"/>
      <c r="K204"/>
    </row>
    <row r="205" spans="5:14" x14ac:dyDescent="0.35">
      <c r="E205"/>
      <c r="F205"/>
      <c r="G205"/>
      <c r="H205"/>
      <c r="I205"/>
      <c r="J205"/>
      <c r="K205"/>
    </row>
    <row r="206" spans="5:14" x14ac:dyDescent="0.35">
      <c r="E206"/>
      <c r="F206"/>
      <c r="G206"/>
      <c r="H206"/>
      <c r="I206"/>
      <c r="J206"/>
      <c r="K206"/>
    </row>
    <row r="207" spans="5:14" x14ac:dyDescent="0.35">
      <c r="E207"/>
      <c r="F207"/>
      <c r="G207"/>
      <c r="H207"/>
      <c r="I207"/>
      <c r="J207"/>
      <c r="K207"/>
    </row>
    <row r="208" spans="5:14" x14ac:dyDescent="0.35">
      <c r="E208"/>
      <c r="F208"/>
      <c r="G208"/>
      <c r="H208"/>
      <c r="I208"/>
      <c r="J208"/>
      <c r="K208"/>
    </row>
    <row r="209" spans="5:11" x14ac:dyDescent="0.35">
      <c r="E209"/>
      <c r="F209"/>
      <c r="G209"/>
      <c r="H209"/>
      <c r="I209"/>
      <c r="J209"/>
      <c r="K209"/>
    </row>
    <row r="210" spans="5:11" x14ac:dyDescent="0.35">
      <c r="E210"/>
      <c r="F210"/>
      <c r="G210"/>
      <c r="H210"/>
      <c r="I210"/>
      <c r="J210"/>
      <c r="K210"/>
    </row>
    <row r="211" spans="5:11" x14ac:dyDescent="0.35">
      <c r="E211"/>
      <c r="F211"/>
      <c r="G211"/>
      <c r="H211"/>
      <c r="I211"/>
      <c r="J211"/>
      <c r="K211"/>
    </row>
    <row r="212" spans="5:11" x14ac:dyDescent="0.35">
      <c r="E212"/>
      <c r="F212"/>
      <c r="G212"/>
      <c r="H212"/>
      <c r="I212"/>
      <c r="J212"/>
      <c r="K212"/>
    </row>
    <row r="213" spans="5:11" x14ac:dyDescent="0.35">
      <c r="E213"/>
      <c r="F213"/>
      <c r="G213"/>
      <c r="H213"/>
      <c r="I213"/>
      <c r="J213"/>
      <c r="K213"/>
    </row>
    <row r="214" spans="5:11" x14ac:dyDescent="0.35">
      <c r="E214"/>
      <c r="F214"/>
      <c r="G214"/>
      <c r="H214"/>
      <c r="I214"/>
      <c r="J214"/>
      <c r="K214"/>
    </row>
    <row r="215" spans="5:11" x14ac:dyDescent="0.35">
      <c r="E215"/>
      <c r="F215"/>
      <c r="G215"/>
      <c r="H215"/>
      <c r="I215"/>
      <c r="J215"/>
      <c r="K215"/>
    </row>
    <row r="216" spans="5:11" x14ac:dyDescent="0.35">
      <c r="E216"/>
      <c r="F216"/>
      <c r="G216"/>
      <c r="H216"/>
      <c r="I216"/>
      <c r="J216"/>
      <c r="K216"/>
    </row>
    <row r="217" spans="5:11" x14ac:dyDescent="0.35">
      <c r="E217"/>
      <c r="F217"/>
      <c r="G217"/>
      <c r="H217"/>
      <c r="I217"/>
      <c r="J217"/>
      <c r="K217"/>
    </row>
    <row r="218" spans="5:11" x14ac:dyDescent="0.35">
      <c r="E218"/>
      <c r="F218"/>
      <c r="G218"/>
      <c r="H218"/>
      <c r="I218"/>
      <c r="J218"/>
      <c r="K218"/>
    </row>
    <row r="219" spans="5:11" x14ac:dyDescent="0.35">
      <c r="E219"/>
      <c r="F219"/>
      <c r="G219"/>
      <c r="H219"/>
      <c r="I219"/>
      <c r="J219"/>
      <c r="K219"/>
    </row>
    <row r="220" spans="5:11" x14ac:dyDescent="0.35">
      <c r="E220"/>
      <c r="F220"/>
      <c r="G220"/>
      <c r="H220"/>
      <c r="I220"/>
      <c r="J220"/>
      <c r="K220"/>
    </row>
    <row r="221" spans="5:11" x14ac:dyDescent="0.35">
      <c r="E221"/>
      <c r="F221"/>
      <c r="G221"/>
      <c r="H221"/>
      <c r="I221"/>
      <c r="J221"/>
      <c r="K221"/>
    </row>
    <row r="222" spans="5:11" x14ac:dyDescent="0.35">
      <c r="E222"/>
      <c r="F222"/>
      <c r="G222"/>
      <c r="H222"/>
      <c r="I222"/>
      <c r="J222"/>
      <c r="K222"/>
    </row>
    <row r="223" spans="5:11" x14ac:dyDescent="0.35">
      <c r="E223"/>
      <c r="F223"/>
      <c r="G223"/>
      <c r="H223"/>
      <c r="I223"/>
      <c r="J223"/>
      <c r="K223"/>
    </row>
    <row r="224" spans="5:11" x14ac:dyDescent="0.35">
      <c r="E224"/>
      <c r="F224"/>
      <c r="G224"/>
      <c r="H224"/>
      <c r="I224"/>
      <c r="J224"/>
      <c r="K224"/>
    </row>
    <row r="225" spans="5:11" x14ac:dyDescent="0.35">
      <c r="E225"/>
      <c r="F225"/>
      <c r="G225"/>
      <c r="H225"/>
      <c r="I225"/>
      <c r="J225"/>
      <c r="K225"/>
    </row>
    <row r="226" spans="5:11" x14ac:dyDescent="0.35">
      <c r="E226"/>
      <c r="F226"/>
      <c r="G226"/>
      <c r="H226"/>
      <c r="I226"/>
      <c r="J226"/>
      <c r="K226"/>
    </row>
    <row r="227" spans="5:11" x14ac:dyDescent="0.35">
      <c r="E227"/>
      <c r="F227"/>
      <c r="G227"/>
      <c r="H227"/>
      <c r="I227"/>
      <c r="J227"/>
      <c r="K227"/>
    </row>
    <row r="228" spans="5:11" x14ac:dyDescent="0.35">
      <c r="E228"/>
      <c r="F228"/>
      <c r="G228"/>
      <c r="H228"/>
      <c r="I228"/>
      <c r="J228"/>
      <c r="K228"/>
    </row>
    <row r="229" spans="5:11" x14ac:dyDescent="0.35">
      <c r="E229"/>
      <c r="F229"/>
      <c r="G229"/>
      <c r="H229"/>
      <c r="I229"/>
      <c r="J229"/>
      <c r="K229"/>
    </row>
    <row r="230" spans="5:11" x14ac:dyDescent="0.35">
      <c r="E230"/>
      <c r="F230"/>
      <c r="G230"/>
      <c r="H230"/>
      <c r="I230"/>
      <c r="J230"/>
      <c r="K230"/>
    </row>
    <row r="231" spans="5:11" x14ac:dyDescent="0.35">
      <c r="E231"/>
      <c r="F231"/>
      <c r="G231"/>
      <c r="H231"/>
      <c r="I231"/>
      <c r="J231"/>
      <c r="K231"/>
    </row>
    <row r="232" spans="5:11" x14ac:dyDescent="0.35">
      <c r="E232"/>
      <c r="F232"/>
      <c r="G232"/>
      <c r="H232"/>
      <c r="I232"/>
      <c r="J232"/>
      <c r="K232"/>
    </row>
    <row r="233" spans="5:11" x14ac:dyDescent="0.35">
      <c r="E233"/>
      <c r="F233"/>
      <c r="G233"/>
      <c r="H233"/>
      <c r="I233"/>
      <c r="J233"/>
      <c r="K233"/>
    </row>
    <row r="234" spans="5:11" x14ac:dyDescent="0.35">
      <c r="E234"/>
      <c r="F234"/>
      <c r="G234"/>
      <c r="H234"/>
      <c r="I234"/>
      <c r="J234"/>
      <c r="K234"/>
    </row>
    <row r="235" spans="5:11" x14ac:dyDescent="0.35">
      <c r="E235"/>
      <c r="F235"/>
      <c r="G235"/>
      <c r="H235"/>
      <c r="I235"/>
      <c r="J235"/>
      <c r="K235"/>
    </row>
    <row r="236" spans="5:11" x14ac:dyDescent="0.35">
      <c r="E236"/>
      <c r="F236"/>
      <c r="G236"/>
      <c r="H236"/>
      <c r="I236"/>
      <c r="J236"/>
      <c r="K236"/>
    </row>
    <row r="237" spans="5:11" x14ac:dyDescent="0.35">
      <c r="E237"/>
      <c r="F237"/>
      <c r="G237"/>
      <c r="H237"/>
      <c r="I237"/>
      <c r="J237"/>
      <c r="K237"/>
    </row>
    <row r="238" spans="5:11" x14ac:dyDescent="0.35">
      <c r="E238"/>
      <c r="F238"/>
      <c r="G238"/>
      <c r="H238"/>
      <c r="I238"/>
      <c r="J238"/>
      <c r="K238"/>
    </row>
    <row r="239" spans="5:11" x14ac:dyDescent="0.35">
      <c r="E239"/>
      <c r="F239"/>
      <c r="G239"/>
      <c r="H239"/>
      <c r="I239"/>
      <c r="J239"/>
      <c r="K239"/>
    </row>
    <row r="240" spans="5:11" x14ac:dyDescent="0.35">
      <c r="E240"/>
      <c r="F240"/>
      <c r="G240"/>
      <c r="H240"/>
      <c r="I240"/>
      <c r="J240"/>
      <c r="K240"/>
    </row>
    <row r="241" spans="5:11" x14ac:dyDescent="0.35">
      <c r="E241"/>
      <c r="F241"/>
      <c r="G241"/>
      <c r="H241"/>
      <c r="I241"/>
      <c r="J241"/>
      <c r="K241"/>
    </row>
    <row r="242" spans="5:11" x14ac:dyDescent="0.35">
      <c r="E242"/>
      <c r="F242"/>
      <c r="G242"/>
      <c r="H242"/>
      <c r="I242"/>
      <c r="J242"/>
      <c r="K242"/>
    </row>
    <row r="243" spans="5:11" x14ac:dyDescent="0.35">
      <c r="E243"/>
      <c r="F243"/>
      <c r="G243"/>
      <c r="H243"/>
      <c r="I243"/>
      <c r="J243"/>
      <c r="K243"/>
    </row>
    <row r="244" spans="5:11" x14ac:dyDescent="0.35">
      <c r="E244"/>
      <c r="F244"/>
      <c r="G244"/>
      <c r="H244"/>
      <c r="I244"/>
      <c r="J244"/>
      <c r="K244"/>
    </row>
    <row r="245" spans="5:11" x14ac:dyDescent="0.35">
      <c r="E245"/>
      <c r="F245"/>
      <c r="G245"/>
      <c r="H245"/>
      <c r="I245"/>
      <c r="J245"/>
      <c r="K245"/>
    </row>
    <row r="246" spans="5:11" x14ac:dyDescent="0.35">
      <c r="E246"/>
      <c r="F246"/>
      <c r="G246"/>
      <c r="H246"/>
      <c r="I246"/>
      <c r="J246"/>
      <c r="K246"/>
    </row>
    <row r="247" spans="5:11" x14ac:dyDescent="0.35">
      <c r="E247"/>
      <c r="F247"/>
      <c r="G247"/>
      <c r="H247"/>
      <c r="I247"/>
      <c r="J247"/>
      <c r="K247"/>
    </row>
    <row r="248" spans="5:11" x14ac:dyDescent="0.35">
      <c r="E248"/>
      <c r="F248"/>
      <c r="G248"/>
      <c r="H248"/>
      <c r="I248"/>
      <c r="J248"/>
      <c r="K248"/>
    </row>
    <row r="249" spans="5:11" x14ac:dyDescent="0.35">
      <c r="E249"/>
      <c r="F249"/>
      <c r="G249"/>
      <c r="H249"/>
      <c r="I249"/>
      <c r="J249"/>
      <c r="K249"/>
    </row>
    <row r="250" spans="5:11" x14ac:dyDescent="0.35">
      <c r="E250"/>
      <c r="F250"/>
      <c r="G250"/>
      <c r="H250"/>
      <c r="I250"/>
      <c r="J250"/>
      <c r="K250"/>
    </row>
    <row r="251" spans="5:11" x14ac:dyDescent="0.35">
      <c r="E251"/>
      <c r="F251"/>
      <c r="G251"/>
      <c r="H251"/>
      <c r="I251"/>
      <c r="J251"/>
      <c r="K251"/>
    </row>
    <row r="252" spans="5:11" x14ac:dyDescent="0.35">
      <c r="E252"/>
      <c r="F252"/>
      <c r="G252"/>
      <c r="H252"/>
      <c r="I252"/>
      <c r="J252"/>
      <c r="K252"/>
    </row>
    <row r="253" spans="5:11" x14ac:dyDescent="0.35">
      <c r="E253"/>
      <c r="F253"/>
      <c r="G253"/>
      <c r="H253"/>
      <c r="I253"/>
      <c r="J253"/>
      <c r="K253"/>
    </row>
    <row r="254" spans="5:11" x14ac:dyDescent="0.35">
      <c r="E254"/>
      <c r="F254"/>
      <c r="G254"/>
      <c r="H254"/>
      <c r="I254"/>
      <c r="J254"/>
      <c r="K254"/>
    </row>
    <row r="255" spans="5:11" x14ac:dyDescent="0.35">
      <c r="E255"/>
      <c r="F255"/>
      <c r="G255"/>
      <c r="H255"/>
      <c r="I255"/>
      <c r="J255"/>
      <c r="K255"/>
    </row>
    <row r="256" spans="5:11" x14ac:dyDescent="0.35">
      <c r="E256"/>
      <c r="F256"/>
      <c r="G256"/>
      <c r="H256"/>
      <c r="I256"/>
      <c r="J256"/>
      <c r="K256"/>
    </row>
    <row r="257" spans="5:11" x14ac:dyDescent="0.35">
      <c r="E257"/>
      <c r="F257"/>
      <c r="G257"/>
      <c r="H257"/>
      <c r="I257"/>
      <c r="J257"/>
      <c r="K257"/>
    </row>
    <row r="258" spans="5:11" x14ac:dyDescent="0.35">
      <c r="E258"/>
      <c r="F258"/>
      <c r="G258"/>
      <c r="H258"/>
      <c r="I258"/>
      <c r="J258"/>
      <c r="K258"/>
    </row>
    <row r="259" spans="5:11" x14ac:dyDescent="0.35">
      <c r="E259"/>
      <c r="F259"/>
      <c r="G259"/>
      <c r="H259"/>
      <c r="I259"/>
      <c r="J259"/>
      <c r="K259"/>
    </row>
    <row r="260" spans="5:11" x14ac:dyDescent="0.35">
      <c r="E260"/>
      <c r="F260"/>
      <c r="G260"/>
      <c r="H260"/>
      <c r="I260"/>
      <c r="J260"/>
      <c r="K260"/>
    </row>
    <row r="261" spans="5:11" x14ac:dyDescent="0.35">
      <c r="E261"/>
      <c r="F261"/>
      <c r="G261"/>
      <c r="H261"/>
      <c r="I261"/>
      <c r="J261"/>
      <c r="K261"/>
    </row>
    <row r="262" spans="5:11" x14ac:dyDescent="0.35">
      <c r="E262"/>
      <c r="F262"/>
      <c r="G262"/>
      <c r="H262"/>
      <c r="I262"/>
      <c r="J262"/>
      <c r="K262"/>
    </row>
    <row r="263" spans="5:11" x14ac:dyDescent="0.35">
      <c r="E263"/>
      <c r="F263"/>
      <c r="G263"/>
      <c r="H263"/>
      <c r="I263"/>
      <c r="J263"/>
      <c r="K263"/>
    </row>
    <row r="264" spans="5:11" x14ac:dyDescent="0.35">
      <c r="E264"/>
      <c r="F264"/>
      <c r="G264"/>
      <c r="H264"/>
      <c r="I264"/>
      <c r="J264"/>
      <c r="K264"/>
    </row>
    <row r="265" spans="5:11" x14ac:dyDescent="0.35">
      <c r="E265"/>
      <c r="F265"/>
      <c r="G265"/>
      <c r="H265"/>
      <c r="I265"/>
      <c r="J265"/>
      <c r="K265"/>
    </row>
    <row r="266" spans="5:11" x14ac:dyDescent="0.35">
      <c r="E266"/>
      <c r="F266"/>
      <c r="G266"/>
      <c r="H266"/>
      <c r="I266"/>
      <c r="J266"/>
      <c r="K266"/>
    </row>
    <row r="267" spans="5:11" x14ac:dyDescent="0.35">
      <c r="E267"/>
      <c r="F267"/>
      <c r="G267"/>
      <c r="H267"/>
      <c r="I267"/>
      <c r="J267"/>
      <c r="K267"/>
    </row>
    <row r="268" spans="5:11" x14ac:dyDescent="0.35">
      <c r="E268"/>
      <c r="F268"/>
      <c r="G268"/>
      <c r="H268"/>
      <c r="I268"/>
      <c r="J268"/>
      <c r="K268"/>
    </row>
    <row r="269" spans="5:11" x14ac:dyDescent="0.35">
      <c r="E269"/>
      <c r="F269"/>
      <c r="G269"/>
      <c r="H269"/>
      <c r="I269"/>
      <c r="J269"/>
      <c r="K269"/>
    </row>
    <row r="270" spans="5:11" x14ac:dyDescent="0.35">
      <c r="E270"/>
      <c r="F270"/>
      <c r="G270"/>
      <c r="H270"/>
      <c r="I270"/>
      <c r="J270"/>
      <c r="K270"/>
    </row>
    <row r="271" spans="5:11" x14ac:dyDescent="0.35">
      <c r="E271"/>
      <c r="F271"/>
      <c r="G271"/>
      <c r="H271"/>
      <c r="I271"/>
      <c r="J271"/>
      <c r="K271"/>
    </row>
    <row r="272" spans="5:11" x14ac:dyDescent="0.35">
      <c r="E272"/>
      <c r="F272"/>
      <c r="G272"/>
      <c r="H272"/>
      <c r="I272"/>
      <c r="J272"/>
      <c r="K272"/>
    </row>
    <row r="273" spans="5:11" x14ac:dyDescent="0.35">
      <c r="E273"/>
      <c r="F273"/>
      <c r="G273"/>
      <c r="H273"/>
      <c r="I273"/>
      <c r="J273"/>
      <c r="K273"/>
    </row>
    <row r="274" spans="5:11" x14ac:dyDescent="0.35">
      <c r="E274"/>
      <c r="F274"/>
      <c r="G274"/>
      <c r="H274"/>
      <c r="I274"/>
      <c r="J274"/>
      <c r="K274"/>
    </row>
    <row r="275" spans="5:11" x14ac:dyDescent="0.35">
      <c r="E275"/>
      <c r="F275"/>
      <c r="G275"/>
      <c r="H275"/>
      <c r="I275"/>
      <c r="J275"/>
      <c r="K275"/>
    </row>
    <row r="276" spans="5:11" x14ac:dyDescent="0.35">
      <c r="E276"/>
      <c r="F276"/>
      <c r="G276"/>
      <c r="H276"/>
      <c r="I276"/>
      <c r="J276"/>
      <c r="K276"/>
    </row>
    <row r="277" spans="5:11" x14ac:dyDescent="0.35">
      <c r="E277"/>
      <c r="F277"/>
      <c r="G277"/>
      <c r="H277"/>
      <c r="I277"/>
      <c r="J277"/>
      <c r="K277"/>
    </row>
    <row r="278" spans="5:11" x14ac:dyDescent="0.35">
      <c r="E278"/>
      <c r="F278"/>
      <c r="G278"/>
      <c r="H278"/>
      <c r="I278"/>
      <c r="J278"/>
      <c r="K278"/>
    </row>
    <row r="279" spans="5:11" x14ac:dyDescent="0.35">
      <c r="E279"/>
      <c r="F279"/>
      <c r="G279"/>
      <c r="H279"/>
      <c r="I279"/>
      <c r="J279"/>
      <c r="K279"/>
    </row>
    <row r="280" spans="5:11" x14ac:dyDescent="0.35">
      <c r="E280"/>
      <c r="F280"/>
      <c r="G280"/>
      <c r="H280"/>
      <c r="I280"/>
      <c r="J280"/>
      <c r="K280"/>
    </row>
    <row r="281" spans="5:11" x14ac:dyDescent="0.35">
      <c r="E281"/>
      <c r="F281"/>
      <c r="G281"/>
      <c r="H281"/>
      <c r="I281"/>
      <c r="J281"/>
      <c r="K281"/>
    </row>
    <row r="282" spans="5:11" x14ac:dyDescent="0.35">
      <c r="E282"/>
      <c r="F282"/>
      <c r="G282"/>
      <c r="H282"/>
      <c r="I282"/>
      <c r="J282"/>
      <c r="K282"/>
    </row>
    <row r="283" spans="5:11" x14ac:dyDescent="0.35">
      <c r="E283"/>
      <c r="F283"/>
      <c r="G283"/>
      <c r="H283"/>
      <c r="I283"/>
      <c r="J283"/>
      <c r="K283"/>
    </row>
    <row r="284" spans="5:11" x14ac:dyDescent="0.35">
      <c r="E284"/>
      <c r="F284"/>
      <c r="G284"/>
      <c r="H284"/>
      <c r="I284"/>
      <c r="J284"/>
      <c r="K284"/>
    </row>
    <row r="285" spans="5:11" x14ac:dyDescent="0.35">
      <c r="E285"/>
      <c r="F285"/>
      <c r="G285"/>
      <c r="H285"/>
      <c r="I285"/>
      <c r="J285"/>
      <c r="K285"/>
    </row>
    <row r="286" spans="5:11" x14ac:dyDescent="0.35">
      <c r="E286"/>
      <c r="F286"/>
      <c r="G286"/>
      <c r="H286"/>
      <c r="I286"/>
      <c r="J286"/>
      <c r="K286"/>
    </row>
    <row r="287" spans="5:11" x14ac:dyDescent="0.35">
      <c r="E287"/>
      <c r="F287"/>
      <c r="G287"/>
      <c r="H287"/>
      <c r="I287"/>
      <c r="J287"/>
      <c r="K287"/>
    </row>
    <row r="288" spans="5:11" x14ac:dyDescent="0.35">
      <c r="E288"/>
      <c r="F288"/>
      <c r="G288"/>
      <c r="H288"/>
      <c r="I288"/>
      <c r="J288"/>
      <c r="K288"/>
    </row>
    <row r="289" spans="5:11" x14ac:dyDescent="0.35">
      <c r="E289"/>
      <c r="F289"/>
      <c r="G289"/>
      <c r="H289"/>
      <c r="I289"/>
      <c r="J289"/>
      <c r="K289"/>
    </row>
    <row r="290" spans="5:11" x14ac:dyDescent="0.35">
      <c r="E290"/>
      <c r="F290"/>
      <c r="G290"/>
      <c r="H290"/>
      <c r="I290"/>
      <c r="J290"/>
      <c r="K290"/>
    </row>
    <row r="291" spans="5:11" x14ac:dyDescent="0.35">
      <c r="E291"/>
      <c r="F291"/>
      <c r="G291"/>
      <c r="H291"/>
      <c r="I291"/>
      <c r="J291"/>
      <c r="K291"/>
    </row>
    <row r="292" spans="5:11" x14ac:dyDescent="0.35">
      <c r="E292"/>
      <c r="F292"/>
      <c r="G292"/>
      <c r="H292"/>
      <c r="I292"/>
      <c r="J292"/>
      <c r="K292"/>
    </row>
    <row r="293" spans="5:11" x14ac:dyDescent="0.35">
      <c r="E293"/>
      <c r="F293"/>
      <c r="G293"/>
      <c r="H293"/>
      <c r="I293"/>
      <c r="J293"/>
      <c r="K293"/>
    </row>
    <row r="294" spans="5:11" x14ac:dyDescent="0.35">
      <c r="E294"/>
      <c r="F294"/>
      <c r="G294"/>
      <c r="H294"/>
      <c r="I294"/>
      <c r="J294"/>
      <c r="K294"/>
    </row>
    <row r="295" spans="5:11" x14ac:dyDescent="0.35">
      <c r="E295"/>
      <c r="F295"/>
      <c r="G295"/>
      <c r="H295"/>
      <c r="I295"/>
      <c r="J295"/>
      <c r="K295"/>
    </row>
    <row r="296" spans="5:11" x14ac:dyDescent="0.35">
      <c r="E296"/>
      <c r="F296"/>
      <c r="G296"/>
      <c r="H296"/>
      <c r="I296"/>
      <c r="J296"/>
      <c r="K296"/>
    </row>
    <row r="297" spans="5:11" x14ac:dyDescent="0.35">
      <c r="E297"/>
      <c r="F297"/>
      <c r="G297"/>
      <c r="H297"/>
      <c r="I297"/>
      <c r="J297"/>
      <c r="K297"/>
    </row>
    <row r="298" spans="5:11" x14ac:dyDescent="0.35">
      <c r="E298"/>
      <c r="F298"/>
      <c r="G298"/>
      <c r="H298"/>
      <c r="I298"/>
      <c r="J298"/>
      <c r="K298"/>
    </row>
    <row r="299" spans="5:11" x14ac:dyDescent="0.35">
      <c r="E299"/>
      <c r="F299"/>
      <c r="G299"/>
      <c r="H299"/>
      <c r="I299"/>
      <c r="J299"/>
      <c r="K299"/>
    </row>
    <row r="300" spans="5:11" x14ac:dyDescent="0.35">
      <c r="E300"/>
      <c r="F300"/>
      <c r="G300"/>
      <c r="H300"/>
      <c r="I300"/>
      <c r="J300"/>
      <c r="K300"/>
    </row>
    <row r="301" spans="5:11" x14ac:dyDescent="0.35">
      <c r="E301"/>
      <c r="F301"/>
      <c r="G301"/>
      <c r="H301"/>
      <c r="I301"/>
      <c r="J301"/>
      <c r="K301"/>
    </row>
    <row r="302" spans="5:11" x14ac:dyDescent="0.35">
      <c r="E302"/>
      <c r="F302"/>
      <c r="G302"/>
      <c r="H302"/>
      <c r="I302"/>
      <c r="J302"/>
      <c r="K302"/>
    </row>
    <row r="303" spans="5:11" x14ac:dyDescent="0.35">
      <c r="E303"/>
      <c r="F303"/>
      <c r="G303"/>
      <c r="H303"/>
      <c r="I303"/>
      <c r="J303"/>
      <c r="K303"/>
    </row>
    <row r="304" spans="5:11" x14ac:dyDescent="0.35">
      <c r="E304"/>
      <c r="F304"/>
      <c r="G304"/>
      <c r="H304"/>
      <c r="I304"/>
      <c r="J304"/>
      <c r="K304"/>
    </row>
    <row r="305" spans="5:11" x14ac:dyDescent="0.35">
      <c r="E305"/>
      <c r="F305"/>
      <c r="G305"/>
      <c r="H305"/>
      <c r="I305"/>
      <c r="J305"/>
      <c r="K305"/>
    </row>
    <row r="306" spans="5:11" x14ac:dyDescent="0.35">
      <c r="E306"/>
      <c r="F306"/>
      <c r="G306"/>
      <c r="H306"/>
      <c r="I306"/>
      <c r="J306"/>
      <c r="K306"/>
    </row>
    <row r="307" spans="5:11" x14ac:dyDescent="0.35">
      <c r="E307"/>
      <c r="F307"/>
      <c r="G307"/>
      <c r="H307"/>
      <c r="I307"/>
      <c r="J307"/>
      <c r="K307"/>
    </row>
    <row r="308" spans="5:11" x14ac:dyDescent="0.35">
      <c r="E308"/>
      <c r="F308"/>
      <c r="G308"/>
      <c r="H308"/>
      <c r="I308"/>
      <c r="J308"/>
      <c r="K308"/>
    </row>
    <row r="309" spans="5:11" x14ac:dyDescent="0.35">
      <c r="E309"/>
      <c r="F309"/>
      <c r="G309"/>
      <c r="H309"/>
      <c r="I309"/>
      <c r="J309"/>
      <c r="K309"/>
    </row>
    <row r="310" spans="5:11" x14ac:dyDescent="0.35">
      <c r="E310"/>
      <c r="F310"/>
      <c r="G310"/>
      <c r="H310"/>
      <c r="I310"/>
      <c r="J310"/>
      <c r="K310"/>
    </row>
    <row r="311" spans="5:11" x14ac:dyDescent="0.35">
      <c r="E311"/>
      <c r="F311"/>
      <c r="G311"/>
      <c r="H311"/>
      <c r="I311"/>
      <c r="J311"/>
      <c r="K311"/>
    </row>
    <row r="312" spans="5:11" x14ac:dyDescent="0.35">
      <c r="E312"/>
      <c r="F312"/>
      <c r="G312"/>
      <c r="H312"/>
      <c r="I312"/>
      <c r="J312"/>
      <c r="K312"/>
    </row>
    <row r="313" spans="5:11" x14ac:dyDescent="0.35">
      <c r="E313"/>
      <c r="F313"/>
      <c r="G313"/>
      <c r="H313"/>
      <c r="I313"/>
      <c r="J313"/>
      <c r="K313"/>
    </row>
    <row r="314" spans="5:11" x14ac:dyDescent="0.35">
      <c r="E314"/>
      <c r="F314"/>
      <c r="G314"/>
      <c r="H314"/>
      <c r="I314"/>
      <c r="J314"/>
      <c r="K314"/>
    </row>
    <row r="315" spans="5:11" x14ac:dyDescent="0.35">
      <c r="E315"/>
      <c r="F315"/>
      <c r="G315"/>
      <c r="H315"/>
      <c r="I315"/>
      <c r="J315"/>
      <c r="K315"/>
    </row>
    <row r="316" spans="5:11" x14ac:dyDescent="0.35">
      <c r="E316"/>
      <c r="F316"/>
      <c r="G316"/>
      <c r="H316"/>
      <c r="I316"/>
      <c r="J316"/>
      <c r="K316"/>
    </row>
    <row r="317" spans="5:11" x14ac:dyDescent="0.35">
      <c r="E317"/>
      <c r="F317"/>
      <c r="G317"/>
      <c r="H317"/>
      <c r="I317"/>
      <c r="J317"/>
      <c r="K317"/>
    </row>
    <row r="318" spans="5:11" x14ac:dyDescent="0.35">
      <c r="E318"/>
      <c r="F318"/>
      <c r="G318"/>
      <c r="H318"/>
      <c r="I318"/>
      <c r="J318"/>
      <c r="K318"/>
    </row>
    <row r="319" spans="5:11" x14ac:dyDescent="0.35">
      <c r="E319"/>
      <c r="F319"/>
      <c r="G319"/>
      <c r="H319"/>
      <c r="I319"/>
      <c r="J319"/>
      <c r="K319"/>
    </row>
    <row r="320" spans="5:11" x14ac:dyDescent="0.35">
      <c r="E320"/>
      <c r="F320"/>
      <c r="G320"/>
      <c r="H320"/>
      <c r="I320"/>
      <c r="J320"/>
      <c r="K320"/>
    </row>
    <row r="321" spans="5:11" x14ac:dyDescent="0.35">
      <c r="E321"/>
      <c r="F321"/>
      <c r="G321"/>
      <c r="H321"/>
      <c r="I321"/>
      <c r="J321"/>
      <c r="K321"/>
    </row>
    <row r="322" spans="5:11" x14ac:dyDescent="0.35">
      <c r="E322"/>
      <c r="F322"/>
      <c r="G322"/>
      <c r="H322"/>
      <c r="I322"/>
      <c r="J322"/>
      <c r="K322"/>
    </row>
    <row r="323" spans="5:11" x14ac:dyDescent="0.35">
      <c r="E323"/>
      <c r="F323"/>
      <c r="G323"/>
      <c r="H323"/>
      <c r="I323"/>
      <c r="J323"/>
      <c r="K323"/>
    </row>
    <row r="324" spans="5:11" x14ac:dyDescent="0.35">
      <c r="E324"/>
      <c r="F324"/>
      <c r="G324"/>
      <c r="H324"/>
      <c r="I324"/>
      <c r="J324"/>
      <c r="K324"/>
    </row>
    <row r="325" spans="5:11" x14ac:dyDescent="0.35">
      <c r="E325"/>
      <c r="F325"/>
      <c r="G325"/>
      <c r="H325"/>
      <c r="I325"/>
      <c r="J325"/>
      <c r="K325"/>
    </row>
    <row r="326" spans="5:11" x14ac:dyDescent="0.35">
      <c r="E326"/>
      <c r="F326"/>
      <c r="G326"/>
      <c r="H326"/>
      <c r="I326"/>
      <c r="J326"/>
      <c r="K326"/>
    </row>
    <row r="327" spans="5:11" x14ac:dyDescent="0.35">
      <c r="E327"/>
      <c r="F327"/>
      <c r="G327"/>
      <c r="H327"/>
      <c r="I327"/>
      <c r="J327"/>
      <c r="K327"/>
    </row>
    <row r="328" spans="5:11" x14ac:dyDescent="0.35">
      <c r="E328"/>
      <c r="F328"/>
      <c r="G328"/>
      <c r="H328"/>
      <c r="I328"/>
      <c r="J328"/>
      <c r="K328"/>
    </row>
    <row r="329" spans="5:11" x14ac:dyDescent="0.35">
      <c r="E329"/>
      <c r="F329"/>
      <c r="G329"/>
      <c r="H329"/>
      <c r="I329"/>
      <c r="J329"/>
      <c r="K329"/>
    </row>
    <row r="330" spans="5:11" x14ac:dyDescent="0.35">
      <c r="E330"/>
      <c r="F330"/>
      <c r="G330"/>
      <c r="H330"/>
      <c r="I330"/>
      <c r="J330"/>
      <c r="K330"/>
    </row>
    <row r="331" spans="5:11" x14ac:dyDescent="0.35">
      <c r="E331"/>
      <c r="F331"/>
      <c r="G331"/>
      <c r="H331"/>
      <c r="I331"/>
      <c r="J331"/>
      <c r="K331"/>
    </row>
  </sheetData>
  <pageMargins left="0.25" right="0.25" top="0.75" bottom="0.75" header="0.3" footer="0.3"/>
  <pageSetup scale="36" fitToHeight="0" orientation="landscape" r:id="rId3"/>
  <drawing r:id="rId4"/>
  <extLst>
    <ext xmlns:x14="http://schemas.microsoft.com/office/spreadsheetml/2009/9/main" uri="{A8765BA9-456A-4dab-B4F3-ACF838C121DE}">
      <x14:slicerList>
        <x14:slicer r:id="rId5"/>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N343"/>
  <sheetViews>
    <sheetView topLeftCell="A5" zoomScaleNormal="100" zoomScaleSheetLayoutView="50" workbookViewId="0">
      <selection activeCell="B20" sqref="B20"/>
    </sheetView>
  </sheetViews>
  <sheetFormatPr defaultRowHeight="14.5" x14ac:dyDescent="0.35"/>
  <cols>
    <col min="2" max="2" width="13.26953125" bestFit="1" customWidth="1"/>
    <col min="3" max="4" width="13.26953125" customWidth="1"/>
    <col min="5" max="5" width="38.7265625" bestFit="1" customWidth="1"/>
    <col min="6" max="6" width="29" bestFit="1" customWidth="1"/>
    <col min="7" max="7" width="26.54296875" bestFit="1" customWidth="1"/>
    <col min="8" max="8" width="24.453125" customWidth="1"/>
    <col min="9" max="9" width="16.7265625" bestFit="1" customWidth="1"/>
    <col min="11" max="11" width="8.1796875" bestFit="1" customWidth="1"/>
    <col min="12" max="12" width="32" bestFit="1" customWidth="1"/>
    <col min="13" max="13" width="45.1796875" bestFit="1" customWidth="1"/>
    <col min="14" max="14" width="20.7265625" customWidth="1"/>
  </cols>
  <sheetData>
    <row r="2" spans="2:14" ht="23.5" x14ac:dyDescent="0.55000000000000004">
      <c r="B2" s="84" t="s">
        <v>203</v>
      </c>
      <c r="C2" s="84"/>
      <c r="D2" s="84"/>
      <c r="E2" s="84"/>
      <c r="F2" s="84"/>
      <c r="G2" s="84"/>
      <c r="H2" s="84"/>
      <c r="I2" s="84"/>
      <c r="K2" s="163" t="s">
        <v>204</v>
      </c>
      <c r="L2" s="163"/>
      <c r="M2" s="163"/>
      <c r="N2" s="163"/>
    </row>
    <row r="3" spans="2:14" ht="26" x14ac:dyDescent="0.6">
      <c r="B3" s="85" t="s">
        <v>205</v>
      </c>
      <c r="K3" s="164" t="s">
        <v>206</v>
      </c>
      <c r="L3" s="164"/>
      <c r="M3" s="164"/>
      <c r="N3" s="164"/>
    </row>
    <row r="4" spans="2:14" ht="26" x14ac:dyDescent="0.6">
      <c r="K4" s="155"/>
      <c r="L4" s="155"/>
      <c r="M4" s="155"/>
      <c r="N4" s="155"/>
    </row>
    <row r="5" spans="2:14" ht="21" x14ac:dyDescent="0.5">
      <c r="B5" s="30" t="s">
        <v>3</v>
      </c>
      <c r="C5" s="142" t="s">
        <v>207</v>
      </c>
      <c r="D5" s="31" t="s">
        <v>5</v>
      </c>
      <c r="E5" s="32" t="s">
        <v>208</v>
      </c>
      <c r="F5" s="33" t="s">
        <v>7</v>
      </c>
      <c r="G5" s="34" t="s">
        <v>8</v>
      </c>
      <c r="H5" s="35" t="s">
        <v>11</v>
      </c>
      <c r="I5" s="36" t="s">
        <v>12</v>
      </c>
      <c r="K5" s="12" t="s">
        <v>209</v>
      </c>
      <c r="L5" s="12" t="s">
        <v>10</v>
      </c>
      <c r="M5" s="12" t="s">
        <v>210</v>
      </c>
      <c r="N5" s="13" t="s">
        <v>211</v>
      </c>
    </row>
    <row r="6" spans="2:14" ht="21" x14ac:dyDescent="0.5">
      <c r="B6" s="16">
        <v>1</v>
      </c>
      <c r="C6" s="78">
        <v>1189</v>
      </c>
      <c r="D6" s="10">
        <v>48500</v>
      </c>
      <c r="E6" s="27" t="s">
        <v>22</v>
      </c>
      <c r="F6" s="57" t="s">
        <v>48</v>
      </c>
      <c r="G6" s="25" t="s">
        <v>24</v>
      </c>
      <c r="H6" s="29" t="s">
        <v>212</v>
      </c>
      <c r="I6" s="26" t="s">
        <v>213</v>
      </c>
      <c r="K6" s="14"/>
      <c r="L6" s="14"/>
      <c r="M6" s="14"/>
      <c r="N6" s="15"/>
    </row>
    <row r="7" spans="2:14" ht="15.5" x14ac:dyDescent="0.35">
      <c r="B7" s="16">
        <v>2</v>
      </c>
      <c r="C7" s="79">
        <v>1192</v>
      </c>
      <c r="D7" s="10">
        <v>44401</v>
      </c>
      <c r="E7" s="27" t="s">
        <v>29</v>
      </c>
      <c r="F7" s="17" t="s">
        <v>45</v>
      </c>
      <c r="G7" s="25" t="s">
        <v>36</v>
      </c>
      <c r="H7" s="29" t="s">
        <v>49</v>
      </c>
      <c r="I7" s="26" t="s">
        <v>49</v>
      </c>
      <c r="K7" s="18">
        <v>601030</v>
      </c>
      <c r="L7" s="18" t="s">
        <v>214</v>
      </c>
      <c r="M7" s="19" t="s">
        <v>215</v>
      </c>
      <c r="N7" s="87"/>
    </row>
    <row r="8" spans="2:14" ht="15.5" x14ac:dyDescent="0.35">
      <c r="B8" s="16">
        <v>3</v>
      </c>
      <c r="C8" s="86"/>
      <c r="D8" s="88">
        <v>48114</v>
      </c>
      <c r="E8" s="27" t="s">
        <v>216</v>
      </c>
      <c r="F8" s="17" t="s">
        <v>23</v>
      </c>
      <c r="G8" s="25" t="s">
        <v>43</v>
      </c>
      <c r="H8" s="29" t="s">
        <v>98</v>
      </c>
      <c r="I8" s="26" t="s">
        <v>217</v>
      </c>
      <c r="K8" s="18">
        <v>601100</v>
      </c>
      <c r="L8" s="18" t="s">
        <v>218</v>
      </c>
      <c r="M8" s="19" t="s">
        <v>219</v>
      </c>
      <c r="N8" s="87"/>
    </row>
    <row r="9" spans="2:14" ht="15.5" x14ac:dyDescent="0.35">
      <c r="B9" s="16">
        <v>4</v>
      </c>
      <c r="C9" s="86"/>
      <c r="D9" s="86"/>
      <c r="E9" s="27" t="s">
        <v>41</v>
      </c>
      <c r="F9" s="130" t="s">
        <v>122</v>
      </c>
      <c r="G9" s="50" t="s">
        <v>98</v>
      </c>
      <c r="H9" s="29" t="s">
        <v>220</v>
      </c>
      <c r="I9" s="26" t="s">
        <v>221</v>
      </c>
      <c r="K9" s="18">
        <v>601101</v>
      </c>
      <c r="L9" s="18" t="s">
        <v>222</v>
      </c>
      <c r="M9" s="20" t="s">
        <v>223</v>
      </c>
      <c r="N9" s="87"/>
    </row>
    <row r="10" spans="2:14" ht="15.5" x14ac:dyDescent="0.35">
      <c r="B10" s="16">
        <v>5</v>
      </c>
      <c r="C10" s="86"/>
      <c r="D10" s="86"/>
      <c r="E10" s="28" t="s">
        <v>224</v>
      </c>
      <c r="G10" s="50" t="s">
        <v>39</v>
      </c>
      <c r="H10" s="29" t="s">
        <v>225</v>
      </c>
      <c r="I10" s="26" t="s">
        <v>226</v>
      </c>
      <c r="K10" s="18">
        <v>601103</v>
      </c>
      <c r="L10" s="18" t="s">
        <v>227</v>
      </c>
      <c r="M10" s="20" t="s">
        <v>228</v>
      </c>
      <c r="N10" s="87"/>
    </row>
    <row r="11" spans="2:14" ht="15.5" x14ac:dyDescent="0.35">
      <c r="B11" s="16">
        <v>6</v>
      </c>
      <c r="C11" s="86"/>
      <c r="E11" s="27" t="s">
        <v>229</v>
      </c>
      <c r="G11" s="50" t="s">
        <v>27</v>
      </c>
      <c r="H11" s="29" t="s">
        <v>51</v>
      </c>
      <c r="I11" s="26" t="s">
        <v>230</v>
      </c>
      <c r="K11" s="18">
        <v>601201</v>
      </c>
      <c r="L11" s="18" t="s">
        <v>231</v>
      </c>
      <c r="M11" s="20" t="s">
        <v>232</v>
      </c>
      <c r="N11" s="87" t="s">
        <v>1</v>
      </c>
    </row>
    <row r="12" spans="2:14" ht="15.5" x14ac:dyDescent="0.35">
      <c r="B12" s="16">
        <v>7</v>
      </c>
      <c r="C12" s="86"/>
      <c r="E12" s="27" t="s">
        <v>229</v>
      </c>
      <c r="G12" s="25" t="s">
        <v>34</v>
      </c>
      <c r="H12" s="29" t="s">
        <v>66</v>
      </c>
      <c r="I12" s="26" t="s">
        <v>233</v>
      </c>
      <c r="K12" s="18">
        <v>601300</v>
      </c>
      <c r="L12" s="18" t="s">
        <v>234</v>
      </c>
      <c r="M12" s="20" t="s">
        <v>235</v>
      </c>
      <c r="N12" s="87"/>
    </row>
    <row r="13" spans="2:14" ht="15.5" x14ac:dyDescent="0.35">
      <c r="B13" s="16">
        <v>8</v>
      </c>
      <c r="C13" s="86"/>
      <c r="E13" s="27" t="s">
        <v>236</v>
      </c>
      <c r="G13" s="25" t="s">
        <v>31</v>
      </c>
      <c r="H13" s="29" t="s">
        <v>27</v>
      </c>
      <c r="I13" s="26" t="s">
        <v>237</v>
      </c>
      <c r="K13" s="18">
        <v>601301</v>
      </c>
      <c r="L13" s="18" t="s">
        <v>238</v>
      </c>
      <c r="M13" s="20" t="s">
        <v>239</v>
      </c>
      <c r="N13" s="87" t="s">
        <v>1</v>
      </c>
    </row>
    <row r="14" spans="2:14" ht="15.5" x14ac:dyDescent="0.35">
      <c r="B14" s="16">
        <v>9</v>
      </c>
      <c r="C14" s="86"/>
      <c r="E14" s="27" t="s">
        <v>135</v>
      </c>
      <c r="G14" s="25" t="s">
        <v>240</v>
      </c>
      <c r="H14" s="29" t="s">
        <v>36</v>
      </c>
      <c r="I14" s="26" t="s">
        <v>241</v>
      </c>
      <c r="K14" s="18">
        <v>601302</v>
      </c>
      <c r="L14" s="18" t="s">
        <v>242</v>
      </c>
      <c r="M14" s="20" t="s">
        <v>243</v>
      </c>
      <c r="N14" s="87"/>
    </row>
    <row r="15" spans="2:14" ht="15.5" x14ac:dyDescent="0.35">
      <c r="B15" s="16">
        <v>10</v>
      </c>
      <c r="E15" s="27" t="s">
        <v>46</v>
      </c>
      <c r="H15" s="29" t="s">
        <v>62</v>
      </c>
      <c r="I15" s="26" t="s">
        <v>244</v>
      </c>
      <c r="K15" s="18">
        <v>601303</v>
      </c>
      <c r="L15" s="18" t="s">
        <v>245</v>
      </c>
      <c r="M15" s="20" t="s">
        <v>246</v>
      </c>
      <c r="N15" s="87"/>
    </row>
    <row r="16" spans="2:14" ht="15.5" x14ac:dyDescent="0.35">
      <c r="B16" s="16">
        <v>11</v>
      </c>
      <c r="E16" s="27" t="s">
        <v>68</v>
      </c>
      <c r="H16" s="29" t="s">
        <v>43</v>
      </c>
      <c r="I16" s="26" t="s">
        <v>247</v>
      </c>
      <c r="K16" s="18">
        <v>601304</v>
      </c>
      <c r="L16" s="18" t="s">
        <v>248</v>
      </c>
      <c r="M16" s="20" t="s">
        <v>249</v>
      </c>
      <c r="N16" s="87"/>
    </row>
    <row r="17" spans="2:14" ht="15.5" x14ac:dyDescent="0.35">
      <c r="B17" s="16">
        <v>12</v>
      </c>
      <c r="E17" s="27" t="s">
        <v>73</v>
      </c>
      <c r="H17" s="29" t="s">
        <v>250</v>
      </c>
      <c r="I17" s="26" t="s">
        <v>251</v>
      </c>
      <c r="K17" s="18">
        <v>601801</v>
      </c>
      <c r="L17" s="18" t="s">
        <v>252</v>
      </c>
      <c r="M17" s="20" t="s">
        <v>253</v>
      </c>
      <c r="N17" s="87"/>
    </row>
    <row r="18" spans="2:14" ht="15.5" x14ac:dyDescent="0.35">
      <c r="B18" s="16" t="s">
        <v>128</v>
      </c>
      <c r="E18" s="27" t="s">
        <v>254</v>
      </c>
      <c r="H18" s="29" t="s">
        <v>255</v>
      </c>
      <c r="K18" s="18">
        <v>601802</v>
      </c>
      <c r="L18" s="18" t="s">
        <v>256</v>
      </c>
      <c r="M18" s="20" t="s">
        <v>257</v>
      </c>
      <c r="N18" s="87"/>
    </row>
    <row r="19" spans="2:14" ht="15.5" x14ac:dyDescent="0.35">
      <c r="B19" s="77" t="s">
        <v>129</v>
      </c>
      <c r="E19" s="27" t="s">
        <v>55</v>
      </c>
      <c r="H19" s="29" t="s">
        <v>258</v>
      </c>
      <c r="K19" s="18">
        <v>601803</v>
      </c>
      <c r="L19" s="18" t="s">
        <v>259</v>
      </c>
      <c r="M19" s="20" t="s">
        <v>260</v>
      </c>
      <c r="N19" s="87"/>
    </row>
    <row r="20" spans="2:14" ht="15.5" x14ac:dyDescent="0.35">
      <c r="E20" s="27" t="s">
        <v>261</v>
      </c>
      <c r="H20" s="29" t="s">
        <v>45</v>
      </c>
      <c r="K20" s="18">
        <v>601805</v>
      </c>
      <c r="L20" s="18" t="s">
        <v>262</v>
      </c>
      <c r="M20" s="20" t="s">
        <v>263</v>
      </c>
      <c r="N20" s="87"/>
    </row>
    <row r="21" spans="2:14" ht="15.5" x14ac:dyDescent="0.35">
      <c r="E21" s="27" t="s">
        <v>264</v>
      </c>
      <c r="H21" s="29" t="s">
        <v>31</v>
      </c>
      <c r="K21" s="18">
        <v>601806</v>
      </c>
      <c r="L21" s="18" t="s">
        <v>265</v>
      </c>
      <c r="M21" s="20" t="s">
        <v>266</v>
      </c>
      <c r="N21" s="87"/>
    </row>
    <row r="22" spans="2:14" ht="15.5" x14ac:dyDescent="0.35">
      <c r="E22" s="27" t="s">
        <v>52</v>
      </c>
      <c r="H22" s="29" t="s">
        <v>267</v>
      </c>
      <c r="K22" s="18">
        <v>601807</v>
      </c>
      <c r="L22" s="18" t="s">
        <v>268</v>
      </c>
      <c r="M22" s="20" t="s">
        <v>269</v>
      </c>
      <c r="N22" s="87"/>
    </row>
    <row r="23" spans="2:14" ht="15.5" x14ac:dyDescent="0.35">
      <c r="E23" s="27" t="s">
        <v>44</v>
      </c>
      <c r="H23" s="51" t="s">
        <v>270</v>
      </c>
      <c r="K23" s="18">
        <v>601808</v>
      </c>
      <c r="L23" s="18" t="s">
        <v>271</v>
      </c>
      <c r="M23" s="20" t="s">
        <v>272</v>
      </c>
      <c r="N23" s="87"/>
    </row>
    <row r="24" spans="2:14" ht="15.5" x14ac:dyDescent="0.35">
      <c r="E24" s="27" t="s">
        <v>273</v>
      </c>
      <c r="H24" s="29" t="s">
        <v>34</v>
      </c>
      <c r="K24" s="18">
        <v>601809</v>
      </c>
      <c r="L24" s="18" t="s">
        <v>274</v>
      </c>
      <c r="M24" s="20" t="s">
        <v>275</v>
      </c>
      <c r="N24" s="87"/>
    </row>
    <row r="25" spans="2:14" ht="15.5" x14ac:dyDescent="0.35">
      <c r="E25" s="27" t="s">
        <v>276</v>
      </c>
      <c r="H25" s="29" t="s">
        <v>39</v>
      </c>
      <c r="K25" s="18">
        <v>601811</v>
      </c>
      <c r="L25" s="18" t="s">
        <v>277</v>
      </c>
      <c r="M25" s="20" t="s">
        <v>278</v>
      </c>
      <c r="N25" s="87"/>
    </row>
    <row r="26" spans="2:14" ht="15.5" x14ac:dyDescent="0.35">
      <c r="E26" s="27" t="s">
        <v>279</v>
      </c>
      <c r="H26" s="29" t="s">
        <v>57</v>
      </c>
      <c r="K26" s="18">
        <v>601812</v>
      </c>
      <c r="L26" s="18" t="s">
        <v>280</v>
      </c>
      <c r="M26" s="20" t="s">
        <v>281</v>
      </c>
      <c r="N26" s="87"/>
    </row>
    <row r="27" spans="2:14" ht="15.5" x14ac:dyDescent="0.35">
      <c r="E27" s="27" t="s">
        <v>282</v>
      </c>
      <c r="H27" s="29" t="s">
        <v>283</v>
      </c>
      <c r="K27" s="18">
        <v>601813</v>
      </c>
      <c r="L27" s="18" t="s">
        <v>284</v>
      </c>
      <c r="M27" s="20" t="s">
        <v>285</v>
      </c>
      <c r="N27" s="87"/>
    </row>
    <row r="28" spans="2:14" ht="15.5" x14ac:dyDescent="0.35">
      <c r="E28" s="27" t="s">
        <v>60</v>
      </c>
      <c r="H28" s="29" t="s">
        <v>54</v>
      </c>
      <c r="K28" s="18">
        <v>601814</v>
      </c>
      <c r="L28" s="18" t="s">
        <v>286</v>
      </c>
      <c r="M28" s="20" t="s">
        <v>287</v>
      </c>
      <c r="N28" s="87"/>
    </row>
    <row r="29" spans="2:14" ht="15.5" x14ac:dyDescent="0.35">
      <c r="E29" s="27" t="s">
        <v>47</v>
      </c>
      <c r="H29" s="29" t="s">
        <v>240</v>
      </c>
      <c r="K29" s="18">
        <v>601815</v>
      </c>
      <c r="L29" s="18" t="s">
        <v>288</v>
      </c>
      <c r="M29" s="20" t="s">
        <v>289</v>
      </c>
      <c r="N29" s="87"/>
    </row>
    <row r="30" spans="2:14" ht="15.5" x14ac:dyDescent="0.35">
      <c r="E30" s="27" t="s">
        <v>290</v>
      </c>
      <c r="H30" s="29" t="s">
        <v>137</v>
      </c>
      <c r="K30" s="18">
        <v>601817</v>
      </c>
      <c r="L30" s="18" t="s">
        <v>291</v>
      </c>
      <c r="M30" s="20" t="s">
        <v>292</v>
      </c>
      <c r="N30" s="87"/>
    </row>
    <row r="31" spans="2:14" ht="15.5" x14ac:dyDescent="0.35">
      <c r="E31" s="27" t="s">
        <v>293</v>
      </c>
      <c r="H31" s="29" t="s">
        <v>294</v>
      </c>
      <c r="K31" s="18">
        <v>601818</v>
      </c>
      <c r="L31" s="18" t="s">
        <v>295</v>
      </c>
      <c r="M31" s="20" t="s">
        <v>296</v>
      </c>
      <c r="N31" s="87"/>
    </row>
    <row r="32" spans="2:14" ht="15.5" x14ac:dyDescent="0.35">
      <c r="E32" s="27" t="s">
        <v>171</v>
      </c>
      <c r="H32" s="29" t="s">
        <v>84</v>
      </c>
      <c r="K32" s="18">
        <v>601819</v>
      </c>
      <c r="L32" s="18" t="s">
        <v>297</v>
      </c>
      <c r="M32" s="20" t="s">
        <v>298</v>
      </c>
      <c r="N32" s="87"/>
    </row>
    <row r="33" spans="5:14" ht="15.5" x14ac:dyDescent="0.35">
      <c r="E33" s="27" t="s">
        <v>64</v>
      </c>
      <c r="K33" s="18">
        <v>601808</v>
      </c>
      <c r="L33" s="18" t="s">
        <v>299</v>
      </c>
      <c r="M33" s="20" t="s">
        <v>300</v>
      </c>
      <c r="N33" s="87"/>
    </row>
    <row r="34" spans="5:14" ht="15.5" x14ac:dyDescent="0.35">
      <c r="E34" s="27" t="s">
        <v>301</v>
      </c>
      <c r="K34" s="18">
        <v>601821</v>
      </c>
      <c r="L34" s="18" t="s">
        <v>302</v>
      </c>
      <c r="M34" s="20" t="s">
        <v>303</v>
      </c>
      <c r="N34" s="87"/>
    </row>
    <row r="35" spans="5:14" ht="15.5" x14ac:dyDescent="0.35">
      <c r="E35" s="27" t="s">
        <v>304</v>
      </c>
      <c r="K35" s="18">
        <v>601822</v>
      </c>
      <c r="L35" s="18" t="s">
        <v>305</v>
      </c>
      <c r="M35" s="20" t="s">
        <v>306</v>
      </c>
      <c r="N35" s="87"/>
    </row>
    <row r="36" spans="5:14" ht="15.5" x14ac:dyDescent="0.35">
      <c r="E36" s="27" t="s">
        <v>307</v>
      </c>
      <c r="K36" s="18">
        <v>601823</v>
      </c>
      <c r="L36" s="18" t="s">
        <v>308</v>
      </c>
      <c r="M36" s="20" t="s">
        <v>309</v>
      </c>
      <c r="N36" s="87"/>
    </row>
    <row r="37" spans="5:14" ht="15.5" x14ac:dyDescent="0.35">
      <c r="E37" s="27" t="s">
        <v>310</v>
      </c>
      <c r="K37" s="18">
        <v>602001</v>
      </c>
      <c r="L37" s="18" t="s">
        <v>311</v>
      </c>
      <c r="M37" s="20" t="s">
        <v>312</v>
      </c>
      <c r="N37" s="87"/>
    </row>
    <row r="38" spans="5:14" ht="15.5" x14ac:dyDescent="0.35">
      <c r="E38" s="27" t="s">
        <v>313</v>
      </c>
      <c r="K38" s="18">
        <v>602002</v>
      </c>
      <c r="L38" s="18" t="s">
        <v>314</v>
      </c>
      <c r="M38" s="20" t="s">
        <v>315</v>
      </c>
      <c r="N38" s="87"/>
    </row>
    <row r="39" spans="5:14" ht="15.5" x14ac:dyDescent="0.35">
      <c r="E39" s="27" t="s">
        <v>316</v>
      </c>
      <c r="K39" s="18">
        <v>602801</v>
      </c>
      <c r="L39" s="18" t="s">
        <v>317</v>
      </c>
      <c r="M39" s="20" t="s">
        <v>318</v>
      </c>
      <c r="N39" s="87"/>
    </row>
    <row r="40" spans="5:14" ht="15.5" x14ac:dyDescent="0.35">
      <c r="E40" s="27" t="s">
        <v>319</v>
      </c>
      <c r="K40" s="18">
        <v>603000</v>
      </c>
      <c r="L40" s="18" t="s">
        <v>320</v>
      </c>
      <c r="M40" s="20" t="s">
        <v>321</v>
      </c>
      <c r="N40" s="21" t="s">
        <v>322</v>
      </c>
    </row>
    <row r="41" spans="5:14" ht="15.5" x14ac:dyDescent="0.35">
      <c r="E41" s="27" t="s">
        <v>323</v>
      </c>
      <c r="K41" s="18">
        <v>603001</v>
      </c>
      <c r="L41" s="18" t="s">
        <v>324</v>
      </c>
      <c r="M41" s="20" t="s">
        <v>325</v>
      </c>
      <c r="N41" s="87"/>
    </row>
    <row r="42" spans="5:14" ht="15.5" x14ac:dyDescent="0.35">
      <c r="E42" s="27" t="s">
        <v>110</v>
      </c>
      <c r="K42" s="18">
        <v>603003</v>
      </c>
      <c r="L42" s="18" t="s">
        <v>326</v>
      </c>
      <c r="M42" s="20" t="s">
        <v>327</v>
      </c>
      <c r="N42" s="87"/>
    </row>
    <row r="43" spans="5:14" x14ac:dyDescent="0.35">
      <c r="K43" s="18">
        <v>603004</v>
      </c>
      <c r="L43" s="18" t="s">
        <v>328</v>
      </c>
      <c r="M43" s="20" t="s">
        <v>329</v>
      </c>
      <c r="N43" s="87"/>
    </row>
    <row r="44" spans="5:14" x14ac:dyDescent="0.35">
      <c r="K44" s="18">
        <v>603005</v>
      </c>
      <c r="L44" s="18" t="s">
        <v>330</v>
      </c>
      <c r="M44" s="20" t="s">
        <v>331</v>
      </c>
      <c r="N44" s="87"/>
    </row>
    <row r="45" spans="5:14" x14ac:dyDescent="0.35">
      <c r="K45" s="18">
        <v>603007</v>
      </c>
      <c r="L45" s="18" t="s">
        <v>332</v>
      </c>
      <c r="M45" s="20" t="s">
        <v>333</v>
      </c>
      <c r="N45" s="87"/>
    </row>
    <row r="46" spans="5:14" x14ac:dyDescent="0.35">
      <c r="K46" s="18">
        <v>603008</v>
      </c>
      <c r="L46" s="18" t="s">
        <v>334</v>
      </c>
      <c r="M46" s="20" t="s">
        <v>335</v>
      </c>
      <c r="N46" s="87"/>
    </row>
    <row r="47" spans="5:14" x14ac:dyDescent="0.35">
      <c r="K47" s="18">
        <v>603009</v>
      </c>
      <c r="L47" s="18" t="s">
        <v>336</v>
      </c>
      <c r="M47" s="20" t="s">
        <v>337</v>
      </c>
      <c r="N47" s="87"/>
    </row>
    <row r="48" spans="5:14" x14ac:dyDescent="0.35">
      <c r="K48" s="18">
        <v>603010</v>
      </c>
      <c r="L48" s="18" t="s">
        <v>338</v>
      </c>
      <c r="M48" s="20" t="s">
        <v>339</v>
      </c>
      <c r="N48" s="87"/>
    </row>
    <row r="49" spans="11:14" x14ac:dyDescent="0.35">
      <c r="K49" s="18">
        <v>603011</v>
      </c>
      <c r="L49" s="18" t="s">
        <v>340</v>
      </c>
      <c r="M49" s="20" t="s">
        <v>341</v>
      </c>
      <c r="N49" s="87"/>
    </row>
    <row r="50" spans="11:14" x14ac:dyDescent="0.35">
      <c r="K50" s="18">
        <v>603012</v>
      </c>
      <c r="L50" s="18" t="s">
        <v>342</v>
      </c>
      <c r="M50" s="20" t="s">
        <v>343</v>
      </c>
      <c r="N50" s="87"/>
    </row>
    <row r="51" spans="11:14" x14ac:dyDescent="0.35">
      <c r="K51" s="18">
        <v>603013</v>
      </c>
      <c r="L51" s="18" t="s">
        <v>344</v>
      </c>
      <c r="M51" s="20" t="s">
        <v>345</v>
      </c>
      <c r="N51" s="87"/>
    </row>
    <row r="52" spans="11:14" x14ac:dyDescent="0.35">
      <c r="K52" s="18">
        <v>603014</v>
      </c>
      <c r="L52" s="18" t="s">
        <v>346</v>
      </c>
      <c r="M52" s="20" t="s">
        <v>347</v>
      </c>
      <c r="N52" s="87"/>
    </row>
    <row r="53" spans="11:14" x14ac:dyDescent="0.35">
      <c r="K53" s="18">
        <v>603015</v>
      </c>
      <c r="L53" s="18" t="s">
        <v>348</v>
      </c>
      <c r="M53" s="20" t="s">
        <v>349</v>
      </c>
      <c r="N53" s="87"/>
    </row>
    <row r="54" spans="11:14" x14ac:dyDescent="0.35">
      <c r="K54" s="18">
        <v>603025</v>
      </c>
      <c r="L54" s="18" t="s">
        <v>350</v>
      </c>
      <c r="M54" s="20" t="s">
        <v>351</v>
      </c>
      <c r="N54" s="87"/>
    </row>
    <row r="55" spans="11:14" x14ac:dyDescent="0.35">
      <c r="K55" s="18">
        <v>603090</v>
      </c>
      <c r="L55" s="18" t="s">
        <v>352</v>
      </c>
      <c r="M55" s="20" t="s">
        <v>353</v>
      </c>
      <c r="N55" s="21" t="s">
        <v>354</v>
      </c>
    </row>
    <row r="56" spans="11:14" x14ac:dyDescent="0.35">
      <c r="K56" s="18">
        <v>603801</v>
      </c>
      <c r="L56" s="18" t="s">
        <v>355</v>
      </c>
      <c r="M56" s="20" t="s">
        <v>356</v>
      </c>
      <c r="N56" s="87"/>
    </row>
    <row r="57" spans="11:14" x14ac:dyDescent="0.35">
      <c r="K57" s="18">
        <v>603802</v>
      </c>
      <c r="L57" s="18" t="s">
        <v>357</v>
      </c>
      <c r="M57" s="20" t="s">
        <v>358</v>
      </c>
      <c r="N57" s="87"/>
    </row>
    <row r="58" spans="11:14" x14ac:dyDescent="0.35">
      <c r="K58" s="18">
        <v>603803</v>
      </c>
      <c r="L58" s="18" t="s">
        <v>359</v>
      </c>
      <c r="M58" s="20" t="s">
        <v>360</v>
      </c>
      <c r="N58" s="87"/>
    </row>
    <row r="59" spans="11:14" x14ac:dyDescent="0.35">
      <c r="K59" s="18">
        <v>603804</v>
      </c>
      <c r="L59" s="18" t="s">
        <v>361</v>
      </c>
      <c r="M59" s="20" t="s">
        <v>362</v>
      </c>
      <c r="N59" s="87"/>
    </row>
    <row r="60" spans="11:14" x14ac:dyDescent="0.35">
      <c r="K60" s="18">
        <v>604001</v>
      </c>
      <c r="L60" s="18" t="s">
        <v>363</v>
      </c>
      <c r="M60" s="20" t="s">
        <v>364</v>
      </c>
      <c r="N60" s="87"/>
    </row>
    <row r="61" spans="11:14" x14ac:dyDescent="0.35">
      <c r="K61" s="18">
        <v>604090</v>
      </c>
      <c r="L61" s="18" t="s">
        <v>365</v>
      </c>
      <c r="M61" s="20" t="s">
        <v>366</v>
      </c>
      <c r="N61" s="87"/>
    </row>
    <row r="62" spans="11:14" x14ac:dyDescent="0.35">
      <c r="K62" s="18">
        <v>604801</v>
      </c>
      <c r="L62" s="18" t="s">
        <v>367</v>
      </c>
      <c r="M62" s="20" t="s">
        <v>368</v>
      </c>
      <c r="N62" s="87"/>
    </row>
    <row r="63" spans="11:14" x14ac:dyDescent="0.35">
      <c r="K63" s="18">
        <v>604802</v>
      </c>
      <c r="L63" s="18" t="s">
        <v>369</v>
      </c>
      <c r="M63" s="20" t="s">
        <v>370</v>
      </c>
      <c r="N63" s="87"/>
    </row>
    <row r="64" spans="11:14" x14ac:dyDescent="0.35">
      <c r="K64" s="18">
        <v>604803</v>
      </c>
      <c r="L64" s="18" t="s">
        <v>371</v>
      </c>
      <c r="M64" s="20" t="s">
        <v>372</v>
      </c>
      <c r="N64" s="87"/>
    </row>
    <row r="65" spans="11:14" x14ac:dyDescent="0.35">
      <c r="K65" s="18">
        <v>605000</v>
      </c>
      <c r="L65" s="18" t="s">
        <v>373</v>
      </c>
      <c r="M65" s="20" t="s">
        <v>374</v>
      </c>
      <c r="N65" s="87"/>
    </row>
    <row r="66" spans="11:14" x14ac:dyDescent="0.35">
      <c r="K66" s="18">
        <v>605001</v>
      </c>
      <c r="L66" s="18" t="s">
        <v>375</v>
      </c>
      <c r="M66" s="20" t="s">
        <v>376</v>
      </c>
      <c r="N66" s="87"/>
    </row>
    <row r="67" spans="11:14" x14ac:dyDescent="0.35">
      <c r="K67" s="18">
        <v>605002</v>
      </c>
      <c r="L67" s="18" t="s">
        <v>377</v>
      </c>
      <c r="M67" s="20" t="s">
        <v>378</v>
      </c>
      <c r="N67" s="87"/>
    </row>
    <row r="68" spans="11:14" x14ac:dyDescent="0.35">
      <c r="K68" s="18">
        <v>605003</v>
      </c>
      <c r="L68" s="18" t="s">
        <v>379</v>
      </c>
      <c r="M68" s="20" t="s">
        <v>380</v>
      </c>
      <c r="N68" s="87"/>
    </row>
    <row r="69" spans="11:14" x14ac:dyDescent="0.35">
      <c r="K69" s="18">
        <v>605004</v>
      </c>
      <c r="L69" s="18" t="s">
        <v>381</v>
      </c>
      <c r="M69" s="20" t="s">
        <v>382</v>
      </c>
      <c r="N69" s="87"/>
    </row>
    <row r="70" spans="11:14" x14ac:dyDescent="0.35">
      <c r="K70" s="18">
        <v>605005</v>
      </c>
      <c r="L70" s="18" t="s">
        <v>383</v>
      </c>
      <c r="M70" s="20" t="s">
        <v>384</v>
      </c>
      <c r="N70" s="87"/>
    </row>
    <row r="71" spans="11:14" x14ac:dyDescent="0.35">
      <c r="K71" s="18">
        <v>605006</v>
      </c>
      <c r="L71" s="18" t="s">
        <v>385</v>
      </c>
      <c r="M71" s="20" t="s">
        <v>386</v>
      </c>
      <c r="N71" s="87"/>
    </row>
    <row r="72" spans="11:14" x14ac:dyDescent="0.35">
      <c r="K72" s="18">
        <v>605090</v>
      </c>
      <c r="L72" s="18" t="s">
        <v>387</v>
      </c>
      <c r="M72" s="20" t="s">
        <v>388</v>
      </c>
      <c r="N72" s="87"/>
    </row>
    <row r="73" spans="11:14" x14ac:dyDescent="0.35">
      <c r="K73" s="18">
        <v>605801</v>
      </c>
      <c r="L73" s="18" t="s">
        <v>389</v>
      </c>
      <c r="M73" s="20" t="s">
        <v>390</v>
      </c>
      <c r="N73" s="87"/>
    </row>
    <row r="74" spans="11:14" x14ac:dyDescent="0.35">
      <c r="K74" s="18">
        <v>606001</v>
      </c>
      <c r="L74" s="18" t="s">
        <v>391</v>
      </c>
      <c r="M74" s="20" t="s">
        <v>392</v>
      </c>
      <c r="N74" s="87"/>
    </row>
    <row r="75" spans="11:14" x14ac:dyDescent="0.35">
      <c r="K75" s="18">
        <v>606002</v>
      </c>
      <c r="L75" s="18" t="s">
        <v>393</v>
      </c>
      <c r="M75" s="20" t="s">
        <v>394</v>
      </c>
      <c r="N75" s="87"/>
    </row>
    <row r="76" spans="11:14" x14ac:dyDescent="0.35">
      <c r="K76" s="18">
        <v>606801</v>
      </c>
      <c r="L76" s="18" t="s">
        <v>395</v>
      </c>
      <c r="M76" s="20" t="s">
        <v>396</v>
      </c>
      <c r="N76" s="21" t="s">
        <v>397</v>
      </c>
    </row>
    <row r="77" spans="11:14" x14ac:dyDescent="0.35">
      <c r="K77" s="18">
        <v>606802</v>
      </c>
      <c r="L77" s="18" t="s">
        <v>398</v>
      </c>
      <c r="M77" s="20" t="s">
        <v>399</v>
      </c>
      <c r="N77" s="87"/>
    </row>
    <row r="78" spans="11:14" x14ac:dyDescent="0.35">
      <c r="K78" s="18">
        <v>606803</v>
      </c>
      <c r="L78" s="18" t="s">
        <v>400</v>
      </c>
      <c r="M78" s="20" t="s">
        <v>401</v>
      </c>
      <c r="N78" s="87"/>
    </row>
    <row r="79" spans="11:14" x14ac:dyDescent="0.35">
      <c r="K79" s="18">
        <v>606804</v>
      </c>
      <c r="L79" s="18" t="s">
        <v>402</v>
      </c>
      <c r="M79" s="20" t="s">
        <v>403</v>
      </c>
      <c r="N79" s="87"/>
    </row>
    <row r="80" spans="11:14" x14ac:dyDescent="0.35">
      <c r="K80" s="18">
        <v>607006</v>
      </c>
      <c r="L80" s="18" t="s">
        <v>404</v>
      </c>
      <c r="M80" s="20" t="s">
        <v>405</v>
      </c>
      <c r="N80" s="87"/>
    </row>
    <row r="81" spans="11:14" x14ac:dyDescent="0.35">
      <c r="K81" s="18">
        <v>607009</v>
      </c>
      <c r="L81" s="18" t="s">
        <v>406</v>
      </c>
      <c r="M81" s="20" t="s">
        <v>407</v>
      </c>
      <c r="N81" s="87"/>
    </row>
    <row r="82" spans="11:14" x14ac:dyDescent="0.35">
      <c r="K82" s="18">
        <v>607010</v>
      </c>
      <c r="L82" s="18" t="s">
        <v>408</v>
      </c>
      <c r="M82" s="20" t="s">
        <v>409</v>
      </c>
      <c r="N82" s="87"/>
    </row>
    <row r="83" spans="11:14" x14ac:dyDescent="0.35">
      <c r="K83" s="18">
        <v>607011</v>
      </c>
      <c r="L83" s="18" t="s">
        <v>410</v>
      </c>
      <c r="M83" s="20" t="s">
        <v>411</v>
      </c>
      <c r="N83" s="87"/>
    </row>
    <row r="84" spans="11:14" x14ac:dyDescent="0.35">
      <c r="K84" s="18">
        <v>607021</v>
      </c>
      <c r="L84" s="18" t="s">
        <v>412</v>
      </c>
      <c r="M84" s="20" t="s">
        <v>413</v>
      </c>
      <c r="N84" s="87"/>
    </row>
    <row r="85" spans="11:14" x14ac:dyDescent="0.35">
      <c r="K85" s="18">
        <v>607022</v>
      </c>
      <c r="L85" s="18" t="s">
        <v>414</v>
      </c>
      <c r="M85" s="20" t="s">
        <v>415</v>
      </c>
      <c r="N85" s="87"/>
    </row>
    <row r="86" spans="11:14" x14ac:dyDescent="0.35">
      <c r="K86" s="18">
        <v>607023</v>
      </c>
      <c r="L86" s="18" t="s">
        <v>416</v>
      </c>
      <c r="M86" s="20" t="s">
        <v>417</v>
      </c>
      <c r="N86" s="87"/>
    </row>
    <row r="87" spans="11:14" x14ac:dyDescent="0.35">
      <c r="K87" s="18">
        <v>607024</v>
      </c>
      <c r="L87" s="18" t="s">
        <v>418</v>
      </c>
      <c r="M87" s="20" t="s">
        <v>419</v>
      </c>
      <c r="N87" s="87"/>
    </row>
    <row r="88" spans="11:14" x14ac:dyDescent="0.35">
      <c r="K88" s="18">
        <v>607025</v>
      </c>
      <c r="L88" s="18" t="s">
        <v>420</v>
      </c>
      <c r="M88" s="20" t="s">
        <v>421</v>
      </c>
      <c r="N88" s="87"/>
    </row>
    <row r="89" spans="11:14" x14ac:dyDescent="0.35">
      <c r="K89" s="18">
        <v>607031</v>
      </c>
      <c r="L89" s="18" t="s">
        <v>422</v>
      </c>
      <c r="M89" s="20" t="s">
        <v>423</v>
      </c>
      <c r="N89" s="87"/>
    </row>
    <row r="90" spans="11:14" x14ac:dyDescent="0.35">
      <c r="K90" s="18">
        <v>607032</v>
      </c>
      <c r="L90" s="18" t="s">
        <v>424</v>
      </c>
      <c r="M90" s="20" t="s">
        <v>425</v>
      </c>
      <c r="N90" s="87"/>
    </row>
    <row r="91" spans="11:14" x14ac:dyDescent="0.35">
      <c r="K91" s="18">
        <v>607033</v>
      </c>
      <c r="L91" s="18" t="s">
        <v>426</v>
      </c>
      <c r="M91" s="20" t="s">
        <v>427</v>
      </c>
      <c r="N91" s="87"/>
    </row>
    <row r="92" spans="11:14" x14ac:dyDescent="0.35">
      <c r="K92" s="18">
        <v>607034</v>
      </c>
      <c r="L92" s="18" t="s">
        <v>428</v>
      </c>
      <c r="M92" s="20" t="s">
        <v>429</v>
      </c>
      <c r="N92" s="87"/>
    </row>
    <row r="93" spans="11:14" x14ac:dyDescent="0.35">
      <c r="K93" s="18">
        <v>607035</v>
      </c>
      <c r="L93" s="18" t="s">
        <v>430</v>
      </c>
      <c r="M93" s="20" t="s">
        <v>431</v>
      </c>
      <c r="N93" s="87"/>
    </row>
    <row r="94" spans="11:14" x14ac:dyDescent="0.35">
      <c r="K94" s="18">
        <v>607036</v>
      </c>
      <c r="L94" s="18" t="s">
        <v>432</v>
      </c>
      <c r="M94" s="20" t="s">
        <v>433</v>
      </c>
      <c r="N94" s="87"/>
    </row>
    <row r="95" spans="11:14" x14ac:dyDescent="0.35">
      <c r="K95" s="18">
        <v>607041</v>
      </c>
      <c r="L95" s="18" t="s">
        <v>434</v>
      </c>
      <c r="M95" s="20" t="s">
        <v>435</v>
      </c>
      <c r="N95" s="87"/>
    </row>
    <row r="96" spans="11:14" x14ac:dyDescent="0.35">
      <c r="K96" s="18">
        <v>607042</v>
      </c>
      <c r="L96" s="18" t="s">
        <v>436</v>
      </c>
      <c r="M96" s="20" t="s">
        <v>437</v>
      </c>
      <c r="N96" s="87"/>
    </row>
    <row r="97" spans="11:14" x14ac:dyDescent="0.35">
      <c r="K97" s="18">
        <v>607090</v>
      </c>
      <c r="L97" s="18" t="s">
        <v>438</v>
      </c>
      <c r="M97" s="20" t="s">
        <v>439</v>
      </c>
      <c r="N97" s="87"/>
    </row>
    <row r="98" spans="11:14" x14ac:dyDescent="0.35">
      <c r="K98" s="18">
        <v>607804</v>
      </c>
      <c r="L98" s="18" t="s">
        <v>440</v>
      </c>
      <c r="M98" s="20" t="s">
        <v>441</v>
      </c>
      <c r="N98" s="87"/>
    </row>
    <row r="99" spans="11:14" x14ac:dyDescent="0.35">
      <c r="K99" s="18">
        <v>607806</v>
      </c>
      <c r="L99" s="18" t="s">
        <v>442</v>
      </c>
      <c r="M99" s="20" t="s">
        <v>443</v>
      </c>
      <c r="N99" s="87"/>
    </row>
    <row r="100" spans="11:14" x14ac:dyDescent="0.35">
      <c r="K100" s="18">
        <v>607807</v>
      </c>
      <c r="L100" s="18" t="s">
        <v>444</v>
      </c>
      <c r="M100" s="20" t="s">
        <v>445</v>
      </c>
      <c r="N100" s="87"/>
    </row>
    <row r="101" spans="11:14" x14ac:dyDescent="0.35">
      <c r="K101" s="18">
        <v>607808</v>
      </c>
      <c r="L101" s="18" t="s">
        <v>446</v>
      </c>
      <c r="M101" s="20" t="s">
        <v>447</v>
      </c>
      <c r="N101" s="87"/>
    </row>
    <row r="102" spans="11:14" x14ac:dyDescent="0.35">
      <c r="K102" s="18">
        <v>608001</v>
      </c>
      <c r="L102" s="18" t="s">
        <v>448</v>
      </c>
      <c r="M102" s="20" t="s">
        <v>449</v>
      </c>
      <c r="N102" s="87"/>
    </row>
    <row r="103" spans="11:14" x14ac:dyDescent="0.35">
      <c r="K103" s="18">
        <v>608002</v>
      </c>
      <c r="L103" s="18" t="s">
        <v>450</v>
      </c>
      <c r="M103" s="20" t="s">
        <v>451</v>
      </c>
      <c r="N103" s="87"/>
    </row>
    <row r="104" spans="11:14" x14ac:dyDescent="0.35">
      <c r="K104" s="18">
        <v>608003</v>
      </c>
      <c r="L104" s="18" t="s">
        <v>452</v>
      </c>
      <c r="M104" s="20" t="s">
        <v>453</v>
      </c>
      <c r="N104" s="87"/>
    </row>
    <row r="105" spans="11:14" x14ac:dyDescent="0.35">
      <c r="K105" s="18">
        <v>608004</v>
      </c>
      <c r="L105" s="18" t="s">
        <v>454</v>
      </c>
      <c r="M105" s="20" t="s">
        <v>455</v>
      </c>
      <c r="N105" s="87"/>
    </row>
    <row r="106" spans="11:14" x14ac:dyDescent="0.35">
      <c r="K106" s="18">
        <v>608005</v>
      </c>
      <c r="L106" s="18" t="s">
        <v>456</v>
      </c>
      <c r="M106" s="20" t="s">
        <v>457</v>
      </c>
      <c r="N106" s="87"/>
    </row>
    <row r="107" spans="11:14" x14ac:dyDescent="0.35">
      <c r="K107" s="18">
        <v>608801</v>
      </c>
      <c r="L107" s="18" t="s">
        <v>458</v>
      </c>
      <c r="M107" s="20" t="s">
        <v>459</v>
      </c>
      <c r="N107" s="87"/>
    </row>
    <row r="108" spans="11:14" x14ac:dyDescent="0.35">
      <c r="K108" s="18">
        <v>609001</v>
      </c>
      <c r="L108" s="18" t="s">
        <v>460</v>
      </c>
      <c r="M108" s="20" t="s">
        <v>461</v>
      </c>
      <c r="N108" s="87"/>
    </row>
    <row r="109" spans="11:14" x14ac:dyDescent="0.35">
      <c r="K109" s="18">
        <v>609002</v>
      </c>
      <c r="L109" s="18" t="s">
        <v>462</v>
      </c>
      <c r="M109" s="20" t="s">
        <v>463</v>
      </c>
      <c r="N109" s="87"/>
    </row>
    <row r="110" spans="11:14" x14ac:dyDescent="0.35">
      <c r="K110" s="18">
        <v>609004</v>
      </c>
      <c r="L110" s="18" t="s">
        <v>464</v>
      </c>
      <c r="M110" s="20" t="s">
        <v>465</v>
      </c>
      <c r="N110" s="87"/>
    </row>
    <row r="111" spans="11:14" x14ac:dyDescent="0.35">
      <c r="K111" s="18">
        <v>609005</v>
      </c>
      <c r="L111" s="18" t="s">
        <v>466</v>
      </c>
      <c r="M111" s="20" t="s">
        <v>467</v>
      </c>
      <c r="N111" s="87"/>
    </row>
    <row r="112" spans="11:14" x14ac:dyDescent="0.35">
      <c r="K112" s="18">
        <v>609006</v>
      </c>
      <c r="L112" s="18" t="s">
        <v>468</v>
      </c>
      <c r="M112" s="20" t="s">
        <v>469</v>
      </c>
      <c r="N112" s="87"/>
    </row>
    <row r="113" spans="11:14" x14ac:dyDescent="0.35">
      <c r="K113" s="18">
        <v>609008</v>
      </c>
      <c r="L113" s="18" t="s">
        <v>470</v>
      </c>
      <c r="M113" s="20" t="s">
        <v>471</v>
      </c>
      <c r="N113" s="87"/>
    </row>
    <row r="114" spans="11:14" x14ac:dyDescent="0.35">
      <c r="K114" s="18">
        <v>609801</v>
      </c>
      <c r="L114" s="18" t="s">
        <v>472</v>
      </c>
      <c r="M114" s="20" t="s">
        <v>473</v>
      </c>
      <c r="N114" s="87"/>
    </row>
    <row r="115" spans="11:14" x14ac:dyDescent="0.35">
      <c r="K115" s="18">
        <v>609802</v>
      </c>
      <c r="L115" s="18" t="s">
        <v>474</v>
      </c>
      <c r="M115" s="20" t="s">
        <v>475</v>
      </c>
      <c r="N115" s="87"/>
    </row>
    <row r="116" spans="11:14" x14ac:dyDescent="0.35">
      <c r="K116" s="18">
        <v>609803</v>
      </c>
      <c r="L116" s="18" t="s">
        <v>476</v>
      </c>
      <c r="M116" s="20" t="s">
        <v>477</v>
      </c>
      <c r="N116" s="87"/>
    </row>
    <row r="117" spans="11:14" x14ac:dyDescent="0.35">
      <c r="K117" s="18">
        <v>609804</v>
      </c>
      <c r="L117" s="18" t="s">
        <v>478</v>
      </c>
      <c r="M117" s="20" t="s">
        <v>479</v>
      </c>
      <c r="N117" s="87"/>
    </row>
    <row r="118" spans="11:14" x14ac:dyDescent="0.35">
      <c r="K118" s="18">
        <v>609805</v>
      </c>
      <c r="L118" s="18" t="s">
        <v>480</v>
      </c>
      <c r="M118" s="20" t="s">
        <v>481</v>
      </c>
      <c r="N118" s="87"/>
    </row>
    <row r="119" spans="11:14" x14ac:dyDescent="0.35">
      <c r="K119" s="18">
        <v>609806</v>
      </c>
      <c r="L119" s="18" t="s">
        <v>482</v>
      </c>
      <c r="M119" s="20" t="s">
        <v>483</v>
      </c>
      <c r="N119" s="87"/>
    </row>
    <row r="120" spans="11:14" x14ac:dyDescent="0.35">
      <c r="K120" s="18">
        <v>609807</v>
      </c>
      <c r="L120" s="18" t="s">
        <v>484</v>
      </c>
      <c r="M120" s="20" t="s">
        <v>485</v>
      </c>
      <c r="N120" s="87"/>
    </row>
    <row r="121" spans="11:14" x14ac:dyDescent="0.35">
      <c r="K121" s="18">
        <v>609808</v>
      </c>
      <c r="L121" s="18" t="s">
        <v>486</v>
      </c>
      <c r="M121" s="20" t="s">
        <v>487</v>
      </c>
      <c r="N121" s="87"/>
    </row>
    <row r="122" spans="11:14" x14ac:dyDescent="0.35">
      <c r="K122" s="18">
        <v>609809</v>
      </c>
      <c r="L122" s="18" t="s">
        <v>488</v>
      </c>
      <c r="M122" s="20" t="s">
        <v>489</v>
      </c>
      <c r="N122" s="87"/>
    </row>
    <row r="123" spans="11:14" x14ac:dyDescent="0.35">
      <c r="K123" s="18">
        <v>609810</v>
      </c>
      <c r="L123" s="18" t="s">
        <v>490</v>
      </c>
      <c r="M123" s="20" t="s">
        <v>491</v>
      </c>
      <c r="N123" s="87"/>
    </row>
    <row r="124" spans="11:14" x14ac:dyDescent="0.35">
      <c r="K124" s="18">
        <v>609811</v>
      </c>
      <c r="L124" s="18" t="s">
        <v>492</v>
      </c>
      <c r="M124" s="20" t="s">
        <v>493</v>
      </c>
      <c r="N124" s="87"/>
    </row>
    <row r="125" spans="11:14" x14ac:dyDescent="0.35">
      <c r="K125" s="18">
        <v>609812</v>
      </c>
      <c r="L125" s="18" t="s">
        <v>494</v>
      </c>
      <c r="M125" s="20" t="s">
        <v>495</v>
      </c>
      <c r="N125" s="87"/>
    </row>
    <row r="126" spans="11:14" x14ac:dyDescent="0.35">
      <c r="K126" s="18">
        <v>609813</v>
      </c>
      <c r="L126" s="18" t="s">
        <v>496</v>
      </c>
      <c r="M126" s="20" t="s">
        <v>497</v>
      </c>
      <c r="N126" s="87"/>
    </row>
    <row r="127" spans="11:14" x14ac:dyDescent="0.35">
      <c r="K127" s="18">
        <v>610001</v>
      </c>
      <c r="L127" s="18" t="s">
        <v>498</v>
      </c>
      <c r="M127" s="20" t="s">
        <v>499</v>
      </c>
      <c r="N127" s="87"/>
    </row>
    <row r="128" spans="11:14" x14ac:dyDescent="0.35">
      <c r="K128" s="18">
        <v>610002</v>
      </c>
      <c r="L128" s="18" t="s">
        <v>500</v>
      </c>
      <c r="M128" s="20" t="s">
        <v>501</v>
      </c>
      <c r="N128" s="87"/>
    </row>
    <row r="129" spans="11:14" x14ac:dyDescent="0.35">
      <c r="K129" s="18">
        <v>610801</v>
      </c>
      <c r="L129" s="18" t="s">
        <v>502</v>
      </c>
      <c r="M129" s="20" t="s">
        <v>503</v>
      </c>
      <c r="N129" s="87"/>
    </row>
    <row r="130" spans="11:14" x14ac:dyDescent="0.35">
      <c r="K130" s="18">
        <v>610802</v>
      </c>
      <c r="L130" s="18" t="s">
        <v>504</v>
      </c>
      <c r="M130" s="20" t="s">
        <v>505</v>
      </c>
      <c r="N130" s="87"/>
    </row>
    <row r="131" spans="11:14" x14ac:dyDescent="0.35">
      <c r="K131" s="18">
        <v>612001</v>
      </c>
      <c r="L131" s="18" t="s">
        <v>506</v>
      </c>
      <c r="M131" s="20" t="s">
        <v>507</v>
      </c>
      <c r="N131" s="87"/>
    </row>
    <row r="132" spans="11:14" x14ac:dyDescent="0.35">
      <c r="K132" s="18">
        <v>613001</v>
      </c>
      <c r="L132" s="18" t="s">
        <v>508</v>
      </c>
      <c r="M132" s="20" t="s">
        <v>509</v>
      </c>
      <c r="N132" s="87"/>
    </row>
    <row r="133" spans="11:14" x14ac:dyDescent="0.35">
      <c r="K133" s="18">
        <v>613801</v>
      </c>
      <c r="L133" s="18" t="s">
        <v>510</v>
      </c>
      <c r="M133" s="20" t="s">
        <v>511</v>
      </c>
      <c r="N133" s="87"/>
    </row>
    <row r="134" spans="11:14" x14ac:dyDescent="0.35">
      <c r="K134" s="18">
        <v>613802</v>
      </c>
      <c r="L134" s="18" t="s">
        <v>512</v>
      </c>
      <c r="M134" s="20" t="s">
        <v>513</v>
      </c>
      <c r="N134" s="87"/>
    </row>
    <row r="135" spans="11:14" x14ac:dyDescent="0.35">
      <c r="K135" s="18">
        <v>613803</v>
      </c>
      <c r="L135" s="18" t="s">
        <v>514</v>
      </c>
      <c r="M135" s="20" t="s">
        <v>515</v>
      </c>
      <c r="N135" s="87"/>
    </row>
    <row r="136" spans="11:14" x14ac:dyDescent="0.35">
      <c r="K136" s="18">
        <v>613804</v>
      </c>
      <c r="L136" s="18" t="s">
        <v>516</v>
      </c>
      <c r="M136" s="20" t="s">
        <v>517</v>
      </c>
      <c r="N136" s="87"/>
    </row>
    <row r="137" spans="11:14" x14ac:dyDescent="0.35">
      <c r="K137" s="18">
        <v>613805</v>
      </c>
      <c r="L137" s="18" t="s">
        <v>518</v>
      </c>
      <c r="M137" s="20" t="s">
        <v>519</v>
      </c>
      <c r="N137" s="87"/>
    </row>
    <row r="138" spans="11:14" x14ac:dyDescent="0.35">
      <c r="K138" s="18">
        <v>613806</v>
      </c>
      <c r="L138" s="18" t="s">
        <v>520</v>
      </c>
      <c r="M138" s="20" t="s">
        <v>521</v>
      </c>
      <c r="N138" s="87"/>
    </row>
    <row r="139" spans="11:14" x14ac:dyDescent="0.35">
      <c r="K139" s="18">
        <v>613807</v>
      </c>
      <c r="L139" s="18" t="s">
        <v>522</v>
      </c>
      <c r="M139" s="20" t="s">
        <v>523</v>
      </c>
      <c r="N139" s="87"/>
    </row>
    <row r="140" spans="11:14" x14ac:dyDescent="0.35">
      <c r="K140" s="18">
        <v>613808</v>
      </c>
      <c r="L140" s="18" t="s">
        <v>524</v>
      </c>
      <c r="M140" s="20" t="s">
        <v>525</v>
      </c>
      <c r="N140" s="87"/>
    </row>
    <row r="141" spans="11:14" x14ac:dyDescent="0.35">
      <c r="K141" s="18">
        <v>613809</v>
      </c>
      <c r="L141" s="18" t="s">
        <v>526</v>
      </c>
      <c r="M141" s="20" t="s">
        <v>527</v>
      </c>
      <c r="N141" s="87"/>
    </row>
    <row r="142" spans="11:14" x14ac:dyDescent="0.35">
      <c r="K142" s="18">
        <v>613810</v>
      </c>
      <c r="L142" s="18" t="s">
        <v>528</v>
      </c>
      <c r="M142" s="20" t="s">
        <v>529</v>
      </c>
      <c r="N142" s="87"/>
    </row>
    <row r="143" spans="11:14" x14ac:dyDescent="0.35">
      <c r="K143" s="18">
        <v>613811</v>
      </c>
      <c r="L143" s="18" t="s">
        <v>530</v>
      </c>
      <c r="M143" s="20" t="s">
        <v>531</v>
      </c>
      <c r="N143" s="87"/>
    </row>
    <row r="144" spans="11:14" x14ac:dyDescent="0.35">
      <c r="K144" s="18">
        <v>613812</v>
      </c>
      <c r="L144" s="18" t="s">
        <v>532</v>
      </c>
      <c r="M144" s="20" t="s">
        <v>533</v>
      </c>
      <c r="N144" s="87"/>
    </row>
    <row r="145" spans="11:14" x14ac:dyDescent="0.35">
      <c r="K145" s="18">
        <v>613813</v>
      </c>
      <c r="L145" s="18" t="s">
        <v>534</v>
      </c>
      <c r="M145" s="20" t="s">
        <v>535</v>
      </c>
      <c r="N145" s="87"/>
    </row>
    <row r="146" spans="11:14" x14ac:dyDescent="0.35">
      <c r="K146" s="18">
        <v>613814</v>
      </c>
      <c r="L146" s="18" t="s">
        <v>536</v>
      </c>
      <c r="M146" s="20" t="s">
        <v>537</v>
      </c>
      <c r="N146" s="87"/>
    </row>
    <row r="147" spans="11:14" x14ac:dyDescent="0.35">
      <c r="K147" s="18">
        <v>613815</v>
      </c>
      <c r="L147" s="18" t="s">
        <v>538</v>
      </c>
      <c r="M147" s="20" t="s">
        <v>539</v>
      </c>
      <c r="N147" s="87"/>
    </row>
    <row r="148" spans="11:14" x14ac:dyDescent="0.35">
      <c r="K148" s="18">
        <v>613816</v>
      </c>
      <c r="L148" s="18" t="s">
        <v>540</v>
      </c>
      <c r="M148" s="20" t="s">
        <v>541</v>
      </c>
      <c r="N148" s="87"/>
    </row>
    <row r="149" spans="11:14" x14ac:dyDescent="0.35">
      <c r="K149" s="22">
        <v>616001</v>
      </c>
      <c r="L149" s="23" t="s">
        <v>542</v>
      </c>
      <c r="M149" s="20" t="s">
        <v>543</v>
      </c>
      <c r="N149" s="89" t="s">
        <v>544</v>
      </c>
    </row>
    <row r="150" spans="11:14" x14ac:dyDescent="0.35">
      <c r="K150" s="22">
        <v>616002</v>
      </c>
      <c r="L150" s="23" t="s">
        <v>545</v>
      </c>
      <c r="M150" s="20" t="s">
        <v>546</v>
      </c>
      <c r="N150" s="89" t="s">
        <v>547</v>
      </c>
    </row>
    <row r="151" spans="11:14" x14ac:dyDescent="0.35">
      <c r="K151" s="22">
        <v>616003</v>
      </c>
      <c r="L151" s="23" t="s">
        <v>548</v>
      </c>
      <c r="M151" s="20" t="s">
        <v>549</v>
      </c>
      <c r="N151" s="89" t="s">
        <v>550</v>
      </c>
    </row>
    <row r="152" spans="11:14" x14ac:dyDescent="0.35">
      <c r="K152" s="22">
        <v>616004</v>
      </c>
      <c r="L152" s="22" t="s">
        <v>551</v>
      </c>
      <c r="M152" s="20" t="s">
        <v>552</v>
      </c>
      <c r="N152" s="90"/>
    </row>
    <row r="153" spans="11:14" x14ac:dyDescent="0.35">
      <c r="K153" s="18">
        <v>616005</v>
      </c>
      <c r="L153" s="18" t="s">
        <v>553</v>
      </c>
      <c r="M153" s="20" t="s">
        <v>554</v>
      </c>
      <c r="N153" s="87" t="s">
        <v>1</v>
      </c>
    </row>
    <row r="154" spans="11:14" x14ac:dyDescent="0.35">
      <c r="K154" s="18">
        <v>616802</v>
      </c>
      <c r="L154" s="18" t="s">
        <v>555</v>
      </c>
      <c r="M154" s="20" t="s">
        <v>556</v>
      </c>
      <c r="N154" s="87"/>
    </row>
    <row r="155" spans="11:14" x14ac:dyDescent="0.35">
      <c r="K155" s="18">
        <v>616803</v>
      </c>
      <c r="L155" s="18" t="s">
        <v>557</v>
      </c>
      <c r="M155" s="20" t="s">
        <v>558</v>
      </c>
      <c r="N155" s="87"/>
    </row>
    <row r="156" spans="11:14" x14ac:dyDescent="0.35">
      <c r="K156" s="18">
        <v>616804</v>
      </c>
      <c r="L156" s="18" t="s">
        <v>559</v>
      </c>
      <c r="M156" s="20" t="s">
        <v>560</v>
      </c>
      <c r="N156" s="87"/>
    </row>
    <row r="157" spans="11:14" x14ac:dyDescent="0.35">
      <c r="K157" s="18">
        <v>616805</v>
      </c>
      <c r="L157" s="18" t="s">
        <v>561</v>
      </c>
      <c r="M157" s="20" t="s">
        <v>562</v>
      </c>
      <c r="N157" s="87"/>
    </row>
    <row r="158" spans="11:14" x14ac:dyDescent="0.35">
      <c r="K158" s="18">
        <v>616806</v>
      </c>
      <c r="L158" s="18" t="s">
        <v>563</v>
      </c>
      <c r="M158" s="20" t="s">
        <v>564</v>
      </c>
      <c r="N158" s="87"/>
    </row>
    <row r="159" spans="11:14" x14ac:dyDescent="0.35">
      <c r="K159" s="18">
        <v>616807</v>
      </c>
      <c r="L159" s="18" t="s">
        <v>565</v>
      </c>
      <c r="M159" s="20" t="s">
        <v>566</v>
      </c>
      <c r="N159" s="87"/>
    </row>
    <row r="160" spans="11:14" x14ac:dyDescent="0.35">
      <c r="K160" s="18">
        <v>616808</v>
      </c>
      <c r="L160" s="18" t="s">
        <v>567</v>
      </c>
      <c r="M160" s="20" t="s">
        <v>568</v>
      </c>
      <c r="N160" s="87"/>
    </row>
    <row r="161" spans="11:14" x14ac:dyDescent="0.35">
      <c r="K161" s="18">
        <v>616809</v>
      </c>
      <c r="L161" s="18" t="s">
        <v>569</v>
      </c>
      <c r="M161" s="20" t="s">
        <v>570</v>
      </c>
      <c r="N161" s="87"/>
    </row>
    <row r="162" spans="11:14" x14ac:dyDescent="0.35">
      <c r="K162" s="18">
        <v>616810</v>
      </c>
      <c r="L162" s="18" t="s">
        <v>571</v>
      </c>
      <c r="M162" s="20" t="s">
        <v>572</v>
      </c>
      <c r="N162" s="87"/>
    </row>
    <row r="163" spans="11:14" x14ac:dyDescent="0.35">
      <c r="K163" s="18">
        <v>616811</v>
      </c>
      <c r="L163" s="18" t="s">
        <v>573</v>
      </c>
      <c r="M163" s="20" t="s">
        <v>574</v>
      </c>
      <c r="N163" s="87"/>
    </row>
    <row r="164" spans="11:14" x14ac:dyDescent="0.35">
      <c r="K164" s="18">
        <v>616812</v>
      </c>
      <c r="L164" s="18" t="s">
        <v>575</v>
      </c>
      <c r="M164" s="20" t="s">
        <v>576</v>
      </c>
      <c r="N164" s="87"/>
    </row>
    <row r="165" spans="11:14" x14ac:dyDescent="0.35">
      <c r="K165" s="18">
        <v>617001</v>
      </c>
      <c r="L165" s="18" t="s">
        <v>577</v>
      </c>
      <c r="M165" s="20" t="s">
        <v>578</v>
      </c>
      <c r="N165" s="87"/>
    </row>
    <row r="166" spans="11:14" x14ac:dyDescent="0.35">
      <c r="K166" s="18">
        <v>619001</v>
      </c>
      <c r="L166" s="18" t="s">
        <v>579</v>
      </c>
      <c r="M166" s="20" t="s">
        <v>580</v>
      </c>
      <c r="N166" s="87"/>
    </row>
    <row r="167" spans="11:14" x14ac:dyDescent="0.35">
      <c r="K167" s="18">
        <v>619002</v>
      </c>
      <c r="L167" s="18" t="s">
        <v>581</v>
      </c>
      <c r="M167" s="20" t="s">
        <v>582</v>
      </c>
      <c r="N167" s="87"/>
    </row>
    <row r="168" spans="11:14" x14ac:dyDescent="0.35">
      <c r="K168" s="18">
        <v>619801</v>
      </c>
      <c r="L168" s="18" t="s">
        <v>583</v>
      </c>
      <c r="M168" s="20" t="s">
        <v>584</v>
      </c>
      <c r="N168" s="87"/>
    </row>
    <row r="169" spans="11:14" x14ac:dyDescent="0.35">
      <c r="K169" s="18">
        <v>619804</v>
      </c>
      <c r="L169" s="18" t="s">
        <v>585</v>
      </c>
      <c r="M169" s="20" t="s">
        <v>586</v>
      </c>
      <c r="N169" s="87"/>
    </row>
    <row r="170" spans="11:14" x14ac:dyDescent="0.35">
      <c r="K170" s="18">
        <v>619805</v>
      </c>
      <c r="L170" s="18" t="s">
        <v>587</v>
      </c>
      <c r="M170" s="20" t="s">
        <v>588</v>
      </c>
      <c r="N170" s="87"/>
    </row>
    <row r="171" spans="11:14" x14ac:dyDescent="0.35">
      <c r="K171" s="18">
        <v>619807</v>
      </c>
      <c r="L171" s="18" t="s">
        <v>589</v>
      </c>
      <c r="M171" s="20" t="s">
        <v>590</v>
      </c>
      <c r="N171" s="21" t="s">
        <v>591</v>
      </c>
    </row>
    <row r="172" spans="11:14" x14ac:dyDescent="0.35">
      <c r="K172" s="18">
        <v>619808</v>
      </c>
      <c r="L172" s="18" t="s">
        <v>592</v>
      </c>
      <c r="M172" s="20" t="s">
        <v>593</v>
      </c>
      <c r="N172" s="21" t="s">
        <v>591</v>
      </c>
    </row>
    <row r="173" spans="11:14" x14ac:dyDescent="0.35">
      <c r="K173" s="18">
        <v>660001</v>
      </c>
      <c r="L173" s="18" t="s">
        <v>594</v>
      </c>
      <c r="M173" s="20" t="s">
        <v>595</v>
      </c>
      <c r="N173" s="87"/>
    </row>
    <row r="174" spans="11:14" x14ac:dyDescent="0.35">
      <c r="K174" s="18">
        <v>660002</v>
      </c>
      <c r="L174" s="18" t="s">
        <v>258</v>
      </c>
      <c r="M174" s="20" t="s">
        <v>596</v>
      </c>
      <c r="N174" s="87"/>
    </row>
    <row r="175" spans="11:14" x14ac:dyDescent="0.35">
      <c r="K175" s="18">
        <v>660003</v>
      </c>
      <c r="L175" s="18" t="s">
        <v>597</v>
      </c>
      <c r="M175" s="20" t="s">
        <v>598</v>
      </c>
      <c r="N175" s="87"/>
    </row>
    <row r="176" spans="11:14" x14ac:dyDescent="0.35">
      <c r="K176" s="18">
        <v>660006</v>
      </c>
      <c r="L176" s="18" t="s">
        <v>599</v>
      </c>
      <c r="M176" s="20" t="s">
        <v>600</v>
      </c>
      <c r="N176" s="87"/>
    </row>
    <row r="177" spans="11:14" x14ac:dyDescent="0.35">
      <c r="K177" s="18">
        <v>660008</v>
      </c>
      <c r="L177" s="18" t="s">
        <v>601</v>
      </c>
      <c r="M177" s="20" t="s">
        <v>602</v>
      </c>
      <c r="N177" s="87"/>
    </row>
    <row r="178" spans="11:14" x14ac:dyDescent="0.35">
      <c r="K178" s="18">
        <v>660009</v>
      </c>
      <c r="L178" s="18" t="s">
        <v>603</v>
      </c>
      <c r="M178" s="20" t="s">
        <v>604</v>
      </c>
      <c r="N178" s="21" t="s">
        <v>605</v>
      </c>
    </row>
    <row r="179" spans="11:14" x14ac:dyDescent="0.35">
      <c r="K179" s="18">
        <v>660010</v>
      </c>
      <c r="L179" s="18" t="s">
        <v>606</v>
      </c>
      <c r="M179" s="20" t="s">
        <v>607</v>
      </c>
      <c r="N179" s="87"/>
    </row>
    <row r="180" spans="11:14" x14ac:dyDescent="0.35">
      <c r="K180" s="18">
        <v>660011</v>
      </c>
      <c r="L180" s="18" t="s">
        <v>608</v>
      </c>
      <c r="M180" s="20" t="s">
        <v>609</v>
      </c>
      <c r="N180" s="87"/>
    </row>
    <row r="181" spans="11:14" x14ac:dyDescent="0.35">
      <c r="K181" s="18">
        <v>660012</v>
      </c>
      <c r="L181" s="18" t="s">
        <v>610</v>
      </c>
      <c r="M181" s="20" t="s">
        <v>611</v>
      </c>
      <c r="N181" s="87"/>
    </row>
    <row r="182" spans="11:14" x14ac:dyDescent="0.35">
      <c r="K182" s="18">
        <v>660013</v>
      </c>
      <c r="L182" s="18" t="s">
        <v>612</v>
      </c>
      <c r="M182" s="20" t="s">
        <v>613</v>
      </c>
      <c r="N182" s="87"/>
    </row>
    <row r="183" spans="11:14" x14ac:dyDescent="0.35">
      <c r="K183" s="18">
        <v>660017</v>
      </c>
      <c r="L183" s="18" t="s">
        <v>614</v>
      </c>
      <c r="M183" s="20" t="s">
        <v>615</v>
      </c>
      <c r="N183" s="21" t="s">
        <v>616</v>
      </c>
    </row>
    <row r="184" spans="11:14" x14ac:dyDescent="0.35">
      <c r="K184" s="18">
        <v>660019</v>
      </c>
      <c r="L184" s="18" t="s">
        <v>617</v>
      </c>
      <c r="M184" s="20" t="s">
        <v>618</v>
      </c>
      <c r="N184" s="87"/>
    </row>
    <row r="185" spans="11:14" x14ac:dyDescent="0.35">
      <c r="K185" s="18">
        <v>660020</v>
      </c>
      <c r="L185" s="18" t="s">
        <v>619</v>
      </c>
      <c r="M185" s="20" t="s">
        <v>620</v>
      </c>
      <c r="N185" s="87"/>
    </row>
    <row r="186" spans="11:14" x14ac:dyDescent="0.35">
      <c r="K186" s="22">
        <v>660021</v>
      </c>
      <c r="L186" s="23" t="s">
        <v>621</v>
      </c>
      <c r="M186" s="20" t="s">
        <v>622</v>
      </c>
      <c r="N186" s="24" t="s">
        <v>623</v>
      </c>
    </row>
    <row r="187" spans="11:14" x14ac:dyDescent="0.35">
      <c r="K187" s="18">
        <v>660024</v>
      </c>
      <c r="L187" s="18" t="s">
        <v>624</v>
      </c>
      <c r="M187" s="20" t="s">
        <v>625</v>
      </c>
      <c r="N187" s="87"/>
    </row>
    <row r="188" spans="11:14" x14ac:dyDescent="0.35">
      <c r="K188" s="18">
        <v>660025</v>
      </c>
      <c r="L188" s="18" t="s">
        <v>626</v>
      </c>
      <c r="M188" s="20" t="s">
        <v>627</v>
      </c>
      <c r="N188" s="87"/>
    </row>
    <row r="189" spans="11:14" x14ac:dyDescent="0.35">
      <c r="K189" s="18">
        <v>660026</v>
      </c>
      <c r="L189" s="18" t="s">
        <v>628</v>
      </c>
      <c r="M189" s="20" t="s">
        <v>629</v>
      </c>
      <c r="N189" s="87"/>
    </row>
    <row r="190" spans="11:14" x14ac:dyDescent="0.35">
      <c r="K190" s="18">
        <v>660030</v>
      </c>
      <c r="L190" s="18" t="s">
        <v>630</v>
      </c>
      <c r="M190" s="20" t="s">
        <v>631</v>
      </c>
      <c r="N190" s="87"/>
    </row>
    <row r="191" spans="11:14" x14ac:dyDescent="0.35">
      <c r="K191" s="18">
        <v>660031</v>
      </c>
      <c r="L191" s="18" t="s">
        <v>632</v>
      </c>
      <c r="M191" s="20" t="s">
        <v>633</v>
      </c>
      <c r="N191" s="87"/>
    </row>
    <row r="192" spans="11:14" x14ac:dyDescent="0.35">
      <c r="K192" s="18">
        <v>660040</v>
      </c>
      <c r="L192" s="18" t="s">
        <v>634</v>
      </c>
      <c r="M192" s="20" t="s">
        <v>635</v>
      </c>
      <c r="N192" s="87"/>
    </row>
    <row r="193" spans="11:14" x14ac:dyDescent="0.35">
      <c r="K193" s="18">
        <v>660041</v>
      </c>
      <c r="L193" s="18" t="s">
        <v>636</v>
      </c>
      <c r="M193" s="20" t="s">
        <v>637</v>
      </c>
      <c r="N193" s="87"/>
    </row>
    <row r="194" spans="11:14" x14ac:dyDescent="0.35">
      <c r="K194" s="18">
        <v>660042</v>
      </c>
      <c r="L194" s="18" t="s">
        <v>638</v>
      </c>
      <c r="M194" s="20" t="s">
        <v>639</v>
      </c>
      <c r="N194" s="21" t="s">
        <v>640</v>
      </c>
    </row>
    <row r="195" spans="11:14" x14ac:dyDescent="0.35">
      <c r="K195" s="18">
        <v>660046</v>
      </c>
      <c r="L195" s="18" t="s">
        <v>641</v>
      </c>
      <c r="M195" s="20" t="s">
        <v>642</v>
      </c>
      <c r="N195" s="87"/>
    </row>
    <row r="196" spans="11:14" x14ac:dyDescent="0.35">
      <c r="K196" s="18">
        <v>660047</v>
      </c>
      <c r="L196" s="18" t="s">
        <v>643</v>
      </c>
      <c r="M196" s="20" t="s">
        <v>644</v>
      </c>
      <c r="N196" s="87"/>
    </row>
    <row r="197" spans="11:14" x14ac:dyDescent="0.35">
      <c r="K197" s="18">
        <v>660048</v>
      </c>
      <c r="L197" s="18" t="s">
        <v>645</v>
      </c>
      <c r="M197" s="20" t="s">
        <v>646</v>
      </c>
      <c r="N197" s="87"/>
    </row>
    <row r="198" spans="11:14" x14ac:dyDescent="0.35">
      <c r="K198" s="18">
        <v>660049</v>
      </c>
      <c r="L198" s="18" t="s">
        <v>647</v>
      </c>
      <c r="M198" s="20" t="s">
        <v>648</v>
      </c>
      <c r="N198" s="87"/>
    </row>
    <row r="199" spans="11:14" x14ac:dyDescent="0.35">
      <c r="K199" s="18">
        <v>660090</v>
      </c>
      <c r="L199" s="18" t="s">
        <v>649</v>
      </c>
      <c r="M199" s="20" t="s">
        <v>650</v>
      </c>
      <c r="N199" s="87"/>
    </row>
    <row r="200" spans="11:14" x14ac:dyDescent="0.35">
      <c r="K200" s="18">
        <v>660091</v>
      </c>
      <c r="L200" s="18" t="s">
        <v>651</v>
      </c>
      <c r="M200" s="20" t="s">
        <v>652</v>
      </c>
      <c r="N200" s="87"/>
    </row>
    <row r="201" spans="11:14" x14ac:dyDescent="0.35">
      <c r="K201" s="18">
        <v>660092</v>
      </c>
      <c r="L201" s="18" t="s">
        <v>653</v>
      </c>
      <c r="M201" s="20" t="s">
        <v>654</v>
      </c>
      <c r="N201" s="87"/>
    </row>
    <row r="202" spans="11:14" x14ac:dyDescent="0.35">
      <c r="K202" s="18">
        <v>660093</v>
      </c>
      <c r="L202" s="18" t="s">
        <v>655</v>
      </c>
      <c r="M202" s="20" t="s">
        <v>656</v>
      </c>
      <c r="N202" s="87"/>
    </row>
    <row r="203" spans="11:14" x14ac:dyDescent="0.35">
      <c r="K203" s="18">
        <v>660094</v>
      </c>
      <c r="L203" s="18" t="s">
        <v>657</v>
      </c>
      <c r="M203" s="20" t="s">
        <v>658</v>
      </c>
      <c r="N203" s="87"/>
    </row>
    <row r="204" spans="11:14" x14ac:dyDescent="0.35">
      <c r="K204" s="18">
        <v>660095</v>
      </c>
      <c r="L204" s="18" t="s">
        <v>659</v>
      </c>
      <c r="M204" s="20" t="s">
        <v>660</v>
      </c>
      <c r="N204" s="87"/>
    </row>
    <row r="205" spans="11:14" x14ac:dyDescent="0.35">
      <c r="K205" s="18">
        <v>660096</v>
      </c>
      <c r="L205" s="18" t="s">
        <v>661</v>
      </c>
      <c r="M205" s="20" t="s">
        <v>662</v>
      </c>
      <c r="N205" s="87"/>
    </row>
    <row r="206" spans="11:14" x14ac:dyDescent="0.35">
      <c r="K206" s="18">
        <v>660097</v>
      </c>
      <c r="L206" s="18" t="s">
        <v>663</v>
      </c>
      <c r="M206" s="20" t="s">
        <v>664</v>
      </c>
      <c r="N206" s="87"/>
    </row>
    <row r="207" spans="11:14" x14ac:dyDescent="0.35">
      <c r="K207" s="18">
        <v>660098</v>
      </c>
      <c r="L207" s="18" t="s">
        <v>665</v>
      </c>
      <c r="M207" s="20" t="s">
        <v>666</v>
      </c>
      <c r="N207" s="87"/>
    </row>
    <row r="208" spans="11:14" x14ac:dyDescent="0.35">
      <c r="K208" s="18">
        <v>660803</v>
      </c>
      <c r="L208" s="18" t="s">
        <v>667</v>
      </c>
      <c r="M208" s="20" t="s">
        <v>668</v>
      </c>
      <c r="N208" s="87"/>
    </row>
    <row r="209" spans="11:14" x14ac:dyDescent="0.35">
      <c r="K209" s="18">
        <v>660804</v>
      </c>
      <c r="L209" s="18" t="s">
        <v>669</v>
      </c>
      <c r="M209" s="20" t="s">
        <v>670</v>
      </c>
      <c r="N209" s="21" t="s">
        <v>671</v>
      </c>
    </row>
    <row r="210" spans="11:14" x14ac:dyDescent="0.35">
      <c r="K210" s="18">
        <v>660805</v>
      </c>
      <c r="L210" s="18" t="s">
        <v>672</v>
      </c>
      <c r="M210" s="20" t="s">
        <v>673</v>
      </c>
      <c r="N210" s="87"/>
    </row>
    <row r="211" spans="11:14" x14ac:dyDescent="0.35">
      <c r="K211" s="18">
        <v>660806</v>
      </c>
      <c r="L211" s="18" t="s">
        <v>674</v>
      </c>
      <c r="M211" s="20" t="s">
        <v>675</v>
      </c>
      <c r="N211" s="87"/>
    </row>
    <row r="212" spans="11:14" x14ac:dyDescent="0.35">
      <c r="K212" s="18">
        <v>660807</v>
      </c>
      <c r="L212" s="18" t="s">
        <v>676</v>
      </c>
      <c r="M212" s="20" t="s">
        <v>677</v>
      </c>
      <c r="N212" s="87"/>
    </row>
    <row r="213" spans="11:14" x14ac:dyDescent="0.35">
      <c r="K213" s="18">
        <v>660808</v>
      </c>
      <c r="L213" s="18" t="s">
        <v>678</v>
      </c>
      <c r="M213" s="20" t="s">
        <v>679</v>
      </c>
      <c r="N213" s="87"/>
    </row>
    <row r="214" spans="11:14" x14ac:dyDescent="0.35">
      <c r="K214" s="18">
        <v>660809</v>
      </c>
      <c r="L214" s="18" t="s">
        <v>680</v>
      </c>
      <c r="M214" s="20" t="s">
        <v>681</v>
      </c>
      <c r="N214" s="87"/>
    </row>
    <row r="215" spans="11:14" x14ac:dyDescent="0.35">
      <c r="K215" s="18">
        <v>660810</v>
      </c>
      <c r="L215" s="18" t="s">
        <v>682</v>
      </c>
      <c r="M215" s="20" t="s">
        <v>683</v>
      </c>
      <c r="N215" s="87"/>
    </row>
    <row r="216" spans="11:14" x14ac:dyDescent="0.35">
      <c r="K216" s="18">
        <v>660818</v>
      </c>
      <c r="L216" s="18" t="s">
        <v>684</v>
      </c>
      <c r="M216" s="20" t="s">
        <v>685</v>
      </c>
      <c r="N216" s="21" t="s">
        <v>686</v>
      </c>
    </row>
    <row r="217" spans="11:14" x14ac:dyDescent="0.35">
      <c r="K217" s="18">
        <v>660819</v>
      </c>
      <c r="L217" s="18" t="s">
        <v>687</v>
      </c>
      <c r="M217" s="20" t="s">
        <v>688</v>
      </c>
      <c r="N217" s="87"/>
    </row>
    <row r="218" spans="11:14" x14ac:dyDescent="0.35">
      <c r="K218" s="18">
        <v>660820</v>
      </c>
      <c r="L218" s="18" t="s">
        <v>689</v>
      </c>
      <c r="M218" s="20" t="s">
        <v>690</v>
      </c>
      <c r="N218" s="87"/>
    </row>
    <row r="219" spans="11:14" x14ac:dyDescent="0.35">
      <c r="K219" s="18">
        <v>660822</v>
      </c>
      <c r="L219" s="18" t="s">
        <v>691</v>
      </c>
      <c r="M219" s="20" t="s">
        <v>692</v>
      </c>
      <c r="N219" s="87"/>
    </row>
    <row r="220" spans="11:14" x14ac:dyDescent="0.35">
      <c r="K220" s="18">
        <v>660823</v>
      </c>
      <c r="L220" s="18" t="s">
        <v>693</v>
      </c>
      <c r="M220" s="20" t="s">
        <v>694</v>
      </c>
      <c r="N220" s="87"/>
    </row>
    <row r="221" spans="11:14" x14ac:dyDescent="0.35">
      <c r="K221" s="18">
        <v>660824</v>
      </c>
      <c r="L221" s="18" t="s">
        <v>695</v>
      </c>
      <c r="M221" s="20" t="s">
        <v>696</v>
      </c>
      <c r="N221" s="87"/>
    </row>
    <row r="222" spans="11:14" x14ac:dyDescent="0.35">
      <c r="K222" s="18">
        <v>660825</v>
      </c>
      <c r="L222" s="18" t="s">
        <v>697</v>
      </c>
      <c r="M222" s="20" t="s">
        <v>698</v>
      </c>
      <c r="N222" s="87"/>
    </row>
    <row r="223" spans="11:14" x14ac:dyDescent="0.35">
      <c r="K223" s="18">
        <v>660828</v>
      </c>
      <c r="L223" s="18" t="s">
        <v>699</v>
      </c>
      <c r="M223" s="20" t="s">
        <v>700</v>
      </c>
      <c r="N223" s="87"/>
    </row>
    <row r="224" spans="11:14" x14ac:dyDescent="0.35">
      <c r="K224" s="18">
        <v>660829</v>
      </c>
      <c r="L224" s="18" t="s">
        <v>701</v>
      </c>
      <c r="M224" s="20" t="s">
        <v>702</v>
      </c>
      <c r="N224" s="87"/>
    </row>
    <row r="225" spans="11:14" x14ac:dyDescent="0.35">
      <c r="K225" s="18">
        <v>660830</v>
      </c>
      <c r="L225" s="18" t="s">
        <v>703</v>
      </c>
      <c r="M225" s="20" t="s">
        <v>704</v>
      </c>
      <c r="N225" s="87"/>
    </row>
    <row r="226" spans="11:14" x14ac:dyDescent="0.35">
      <c r="K226" s="18">
        <v>660831</v>
      </c>
      <c r="L226" s="18" t="s">
        <v>705</v>
      </c>
      <c r="M226" s="20" t="s">
        <v>706</v>
      </c>
      <c r="N226" s="87"/>
    </row>
    <row r="227" spans="11:14" x14ac:dyDescent="0.35">
      <c r="K227" s="18">
        <v>660832</v>
      </c>
      <c r="L227" s="18" t="s">
        <v>707</v>
      </c>
      <c r="M227" s="20" t="s">
        <v>708</v>
      </c>
      <c r="N227" s="21" t="s">
        <v>709</v>
      </c>
    </row>
    <row r="228" spans="11:14" x14ac:dyDescent="0.35">
      <c r="K228" s="18">
        <v>660833</v>
      </c>
      <c r="L228" s="18" t="s">
        <v>710</v>
      </c>
      <c r="M228" s="20" t="s">
        <v>711</v>
      </c>
      <c r="N228" s="87"/>
    </row>
    <row r="229" spans="11:14" x14ac:dyDescent="0.35">
      <c r="K229" s="18">
        <v>660834</v>
      </c>
      <c r="L229" s="18" t="s">
        <v>712</v>
      </c>
      <c r="M229" s="20" t="s">
        <v>713</v>
      </c>
      <c r="N229" s="87"/>
    </row>
    <row r="230" spans="11:14" x14ac:dyDescent="0.35">
      <c r="K230" s="18">
        <v>660835</v>
      </c>
      <c r="L230" s="18" t="s">
        <v>714</v>
      </c>
      <c r="M230" s="20" t="s">
        <v>715</v>
      </c>
      <c r="N230" s="87"/>
    </row>
    <row r="231" spans="11:14" x14ac:dyDescent="0.35">
      <c r="K231" s="18">
        <v>660836</v>
      </c>
      <c r="L231" s="18" t="s">
        <v>716</v>
      </c>
      <c r="M231" s="20" t="s">
        <v>717</v>
      </c>
      <c r="N231" s="87"/>
    </row>
    <row r="232" spans="11:14" x14ac:dyDescent="0.35">
      <c r="K232" s="18">
        <v>660837</v>
      </c>
      <c r="L232" s="18" t="s">
        <v>718</v>
      </c>
      <c r="M232" s="20" t="s">
        <v>719</v>
      </c>
      <c r="N232" s="87"/>
    </row>
    <row r="233" spans="11:14" x14ac:dyDescent="0.35">
      <c r="K233" s="22">
        <v>660838</v>
      </c>
      <c r="L233" s="23" t="s">
        <v>720</v>
      </c>
      <c r="M233" s="20" t="s">
        <v>721</v>
      </c>
      <c r="N233" s="24" t="s">
        <v>722</v>
      </c>
    </row>
    <row r="234" spans="11:14" x14ac:dyDescent="0.35">
      <c r="K234" s="18">
        <v>660839</v>
      </c>
      <c r="L234" s="18" t="s">
        <v>723</v>
      </c>
      <c r="M234" s="20" t="s">
        <v>724</v>
      </c>
      <c r="N234" s="87"/>
    </row>
    <row r="235" spans="11:14" x14ac:dyDescent="0.35">
      <c r="K235" s="18">
        <v>660840</v>
      </c>
      <c r="L235" s="18" t="s">
        <v>725</v>
      </c>
      <c r="M235" s="20" t="s">
        <v>726</v>
      </c>
      <c r="N235" s="87"/>
    </row>
    <row r="236" spans="11:14" x14ac:dyDescent="0.35">
      <c r="K236" s="18">
        <v>660841</v>
      </c>
      <c r="L236" s="18" t="s">
        <v>727</v>
      </c>
      <c r="M236" s="20" t="s">
        <v>728</v>
      </c>
      <c r="N236" s="87"/>
    </row>
    <row r="237" spans="11:14" x14ac:dyDescent="0.35">
      <c r="K237" s="18">
        <v>660842</v>
      </c>
      <c r="L237" s="18" t="s">
        <v>729</v>
      </c>
      <c r="M237" s="20" t="s">
        <v>730</v>
      </c>
      <c r="N237" s="87"/>
    </row>
    <row r="238" spans="11:14" x14ac:dyDescent="0.35">
      <c r="K238" s="18">
        <v>660843</v>
      </c>
      <c r="L238" s="18" t="s">
        <v>731</v>
      </c>
      <c r="M238" s="20" t="s">
        <v>732</v>
      </c>
      <c r="N238" s="87"/>
    </row>
    <row r="239" spans="11:14" x14ac:dyDescent="0.35">
      <c r="K239" s="18">
        <v>660845</v>
      </c>
      <c r="L239" s="18" t="s">
        <v>733</v>
      </c>
      <c r="M239" s="20" t="s">
        <v>734</v>
      </c>
      <c r="N239" s="87"/>
    </row>
    <row r="240" spans="11:14" x14ac:dyDescent="0.35">
      <c r="K240" s="18">
        <v>660846</v>
      </c>
      <c r="L240" s="18" t="s">
        <v>735</v>
      </c>
      <c r="M240" s="20" t="s">
        <v>736</v>
      </c>
      <c r="N240" s="87"/>
    </row>
    <row r="241" spans="11:14" x14ac:dyDescent="0.35">
      <c r="K241" s="18">
        <v>660847</v>
      </c>
      <c r="L241" s="18" t="s">
        <v>737</v>
      </c>
      <c r="M241" s="20" t="s">
        <v>738</v>
      </c>
      <c r="N241" s="87"/>
    </row>
    <row r="242" spans="11:14" x14ac:dyDescent="0.35">
      <c r="K242" s="18">
        <v>660848</v>
      </c>
      <c r="L242" s="18" t="s">
        <v>739</v>
      </c>
      <c r="M242" s="20" t="s">
        <v>740</v>
      </c>
      <c r="N242" s="87"/>
    </row>
    <row r="243" spans="11:14" x14ac:dyDescent="0.35">
      <c r="K243" s="18">
        <v>660849</v>
      </c>
      <c r="L243" s="18" t="s">
        <v>741</v>
      </c>
      <c r="M243" s="20" t="s">
        <v>742</v>
      </c>
      <c r="N243" s="87"/>
    </row>
    <row r="244" spans="11:14" x14ac:dyDescent="0.35">
      <c r="K244" s="18">
        <v>660850</v>
      </c>
      <c r="L244" s="18" t="s">
        <v>743</v>
      </c>
      <c r="M244" s="20" t="s">
        <v>744</v>
      </c>
      <c r="N244" s="87"/>
    </row>
    <row r="245" spans="11:14" x14ac:dyDescent="0.35">
      <c r="K245" s="18">
        <v>660851</v>
      </c>
      <c r="L245" s="18" t="s">
        <v>745</v>
      </c>
      <c r="M245" s="20" t="s">
        <v>746</v>
      </c>
      <c r="N245" s="87"/>
    </row>
    <row r="246" spans="11:14" x14ac:dyDescent="0.35">
      <c r="K246" s="18">
        <v>660852</v>
      </c>
      <c r="L246" s="18" t="s">
        <v>747</v>
      </c>
      <c r="M246" s="20" t="s">
        <v>748</v>
      </c>
      <c r="N246" s="87"/>
    </row>
    <row r="247" spans="11:14" x14ac:dyDescent="0.35">
      <c r="K247" s="18">
        <v>660853</v>
      </c>
      <c r="L247" s="18" t="s">
        <v>749</v>
      </c>
      <c r="M247" s="20" t="s">
        <v>750</v>
      </c>
      <c r="N247" s="87"/>
    </row>
    <row r="248" spans="11:14" x14ac:dyDescent="0.35">
      <c r="K248" s="18">
        <v>660854</v>
      </c>
      <c r="L248" s="18" t="s">
        <v>751</v>
      </c>
      <c r="M248" s="20" t="s">
        <v>752</v>
      </c>
      <c r="N248" s="87"/>
    </row>
    <row r="249" spans="11:14" x14ac:dyDescent="0.35">
      <c r="K249" s="18">
        <v>660855</v>
      </c>
      <c r="L249" s="18" t="s">
        <v>753</v>
      </c>
      <c r="M249" s="20" t="s">
        <v>754</v>
      </c>
      <c r="N249" s="87"/>
    </row>
    <row r="250" spans="11:14" x14ac:dyDescent="0.35">
      <c r="K250" s="18">
        <v>660856</v>
      </c>
      <c r="L250" s="18" t="s">
        <v>755</v>
      </c>
      <c r="M250" s="20" t="s">
        <v>756</v>
      </c>
      <c r="N250" s="87"/>
    </row>
    <row r="251" spans="11:14" x14ac:dyDescent="0.35">
      <c r="K251" s="18">
        <v>660858</v>
      </c>
      <c r="L251" s="18" t="s">
        <v>757</v>
      </c>
      <c r="M251" s="20" t="s">
        <v>758</v>
      </c>
      <c r="N251" s="21" t="s">
        <v>759</v>
      </c>
    </row>
    <row r="252" spans="11:14" x14ac:dyDescent="0.35">
      <c r="K252" s="18">
        <v>660859</v>
      </c>
      <c r="L252" s="18" t="s">
        <v>760</v>
      </c>
      <c r="M252" s="20" t="s">
        <v>761</v>
      </c>
      <c r="N252" s="87"/>
    </row>
    <row r="253" spans="11:14" x14ac:dyDescent="0.35">
      <c r="K253" s="18">
        <v>660860</v>
      </c>
      <c r="L253" s="18" t="s">
        <v>762</v>
      </c>
      <c r="M253" s="20" t="s">
        <v>763</v>
      </c>
      <c r="N253" s="87"/>
    </row>
    <row r="254" spans="11:14" x14ac:dyDescent="0.35">
      <c r="K254" s="18">
        <v>660861</v>
      </c>
      <c r="L254" s="18" t="s">
        <v>764</v>
      </c>
      <c r="M254" s="20" t="s">
        <v>765</v>
      </c>
      <c r="N254" s="87"/>
    </row>
    <row r="255" spans="11:14" x14ac:dyDescent="0.35">
      <c r="K255" s="18">
        <v>660862</v>
      </c>
      <c r="L255" s="18" t="s">
        <v>766</v>
      </c>
      <c r="M255" s="20" t="s">
        <v>767</v>
      </c>
      <c r="N255" s="87"/>
    </row>
    <row r="256" spans="11:14" x14ac:dyDescent="0.35">
      <c r="K256" s="18">
        <v>660863</v>
      </c>
      <c r="L256" s="18" t="s">
        <v>768</v>
      </c>
      <c r="M256" s="20" t="s">
        <v>769</v>
      </c>
      <c r="N256" s="87"/>
    </row>
    <row r="257" spans="11:14" x14ac:dyDescent="0.35">
      <c r="K257" s="18">
        <v>660864</v>
      </c>
      <c r="L257" s="18" t="s">
        <v>770</v>
      </c>
      <c r="M257" s="20" t="s">
        <v>771</v>
      </c>
      <c r="N257" s="87"/>
    </row>
    <row r="258" spans="11:14" x14ac:dyDescent="0.35">
      <c r="K258" s="18">
        <v>660866</v>
      </c>
      <c r="L258" s="18" t="s">
        <v>772</v>
      </c>
      <c r="M258" s="20" t="s">
        <v>773</v>
      </c>
      <c r="N258" s="87"/>
    </row>
    <row r="259" spans="11:14" x14ac:dyDescent="0.35">
      <c r="K259" s="18">
        <v>660867</v>
      </c>
      <c r="L259" s="18" t="s">
        <v>774</v>
      </c>
      <c r="M259" s="20" t="s">
        <v>775</v>
      </c>
      <c r="N259" s="87"/>
    </row>
    <row r="260" spans="11:14" x14ac:dyDescent="0.35">
      <c r="K260" s="18">
        <v>660868</v>
      </c>
      <c r="L260" s="18" t="s">
        <v>776</v>
      </c>
      <c r="M260" s="20" t="s">
        <v>777</v>
      </c>
      <c r="N260" s="87"/>
    </row>
    <row r="261" spans="11:14" x14ac:dyDescent="0.35">
      <c r="K261" s="18">
        <v>660869</v>
      </c>
      <c r="L261" s="18" t="s">
        <v>778</v>
      </c>
      <c r="M261" s="20" t="s">
        <v>779</v>
      </c>
      <c r="N261" s="87"/>
    </row>
    <row r="262" spans="11:14" x14ac:dyDescent="0.35">
      <c r="K262" s="18">
        <v>660870</v>
      </c>
      <c r="L262" s="18" t="s">
        <v>780</v>
      </c>
      <c r="M262" s="20" t="s">
        <v>781</v>
      </c>
      <c r="N262" s="87"/>
    </row>
    <row r="263" spans="11:14" x14ac:dyDescent="0.35">
      <c r="K263" s="18">
        <v>660871</v>
      </c>
      <c r="L263" s="18" t="s">
        <v>782</v>
      </c>
      <c r="M263" s="20" t="s">
        <v>783</v>
      </c>
      <c r="N263" s="87"/>
    </row>
    <row r="264" spans="11:14" x14ac:dyDescent="0.35">
      <c r="K264" s="18">
        <v>660872</v>
      </c>
      <c r="L264" s="18" t="s">
        <v>784</v>
      </c>
      <c r="M264" s="20" t="s">
        <v>785</v>
      </c>
      <c r="N264" s="87"/>
    </row>
    <row r="265" spans="11:14" x14ac:dyDescent="0.35">
      <c r="K265" s="18">
        <v>660873</v>
      </c>
      <c r="L265" s="18" t="s">
        <v>786</v>
      </c>
      <c r="M265" s="20" t="s">
        <v>787</v>
      </c>
      <c r="N265" s="87"/>
    </row>
    <row r="266" spans="11:14" x14ac:dyDescent="0.35">
      <c r="K266" s="18">
        <v>660874</v>
      </c>
      <c r="L266" s="18" t="s">
        <v>788</v>
      </c>
      <c r="M266" s="20" t="s">
        <v>789</v>
      </c>
      <c r="N266" s="87"/>
    </row>
    <row r="267" spans="11:14" x14ac:dyDescent="0.35">
      <c r="K267" s="18">
        <v>660875</v>
      </c>
      <c r="L267" s="18" t="s">
        <v>790</v>
      </c>
      <c r="M267" s="20" t="s">
        <v>791</v>
      </c>
      <c r="N267" s="87"/>
    </row>
    <row r="268" spans="11:14" x14ac:dyDescent="0.35">
      <c r="K268" s="18">
        <v>660876</v>
      </c>
      <c r="L268" s="18" t="s">
        <v>792</v>
      </c>
      <c r="M268" s="20" t="s">
        <v>793</v>
      </c>
      <c r="N268" s="87"/>
    </row>
    <row r="269" spans="11:14" x14ac:dyDescent="0.35">
      <c r="K269" s="18">
        <v>660877</v>
      </c>
      <c r="L269" s="18" t="s">
        <v>794</v>
      </c>
      <c r="M269" s="20" t="s">
        <v>795</v>
      </c>
      <c r="N269" s="87"/>
    </row>
    <row r="270" spans="11:14" x14ac:dyDescent="0.35">
      <c r="K270" s="18">
        <v>660878</v>
      </c>
      <c r="L270" s="18" t="s">
        <v>796</v>
      </c>
      <c r="M270" s="20" t="s">
        <v>797</v>
      </c>
      <c r="N270" s="87"/>
    </row>
    <row r="271" spans="11:14" x14ac:dyDescent="0.35">
      <c r="K271" s="18">
        <v>660879</v>
      </c>
      <c r="L271" s="18" t="s">
        <v>798</v>
      </c>
      <c r="M271" s="20" t="s">
        <v>799</v>
      </c>
      <c r="N271" s="87"/>
    </row>
    <row r="272" spans="11:14" x14ac:dyDescent="0.35">
      <c r="K272" s="18">
        <v>660880</v>
      </c>
      <c r="L272" s="18" t="s">
        <v>800</v>
      </c>
      <c r="M272" s="20" t="s">
        <v>801</v>
      </c>
      <c r="N272" s="87"/>
    </row>
    <row r="273" spans="11:14" x14ac:dyDescent="0.35">
      <c r="K273" s="18">
        <v>660881</v>
      </c>
      <c r="L273" s="18" t="s">
        <v>802</v>
      </c>
      <c r="M273" s="20" t="s">
        <v>803</v>
      </c>
      <c r="N273" s="87"/>
    </row>
    <row r="274" spans="11:14" x14ac:dyDescent="0.35">
      <c r="K274" s="18">
        <v>660882</v>
      </c>
      <c r="L274" s="18" t="s">
        <v>804</v>
      </c>
      <c r="M274" s="20" t="s">
        <v>805</v>
      </c>
      <c r="N274" s="87"/>
    </row>
    <row r="275" spans="11:14" x14ac:dyDescent="0.35">
      <c r="K275" s="18">
        <v>660883</v>
      </c>
      <c r="L275" s="18" t="s">
        <v>806</v>
      </c>
      <c r="M275" s="20" t="s">
        <v>807</v>
      </c>
      <c r="N275" s="21" t="s">
        <v>591</v>
      </c>
    </row>
    <row r="276" spans="11:14" x14ac:dyDescent="0.35">
      <c r="K276" s="18">
        <v>660884</v>
      </c>
      <c r="L276" s="18" t="s">
        <v>808</v>
      </c>
      <c r="M276" s="20" t="s">
        <v>809</v>
      </c>
      <c r="N276" s="87"/>
    </row>
    <row r="277" spans="11:14" x14ac:dyDescent="0.35">
      <c r="K277" s="18">
        <v>660885</v>
      </c>
      <c r="L277" s="18" t="s">
        <v>810</v>
      </c>
      <c r="M277" s="20" t="s">
        <v>811</v>
      </c>
      <c r="N277" s="87"/>
    </row>
    <row r="278" spans="11:14" x14ac:dyDescent="0.35">
      <c r="K278" s="18">
        <v>660886</v>
      </c>
      <c r="L278" s="18" t="s">
        <v>812</v>
      </c>
      <c r="M278" s="20" t="s">
        <v>813</v>
      </c>
      <c r="N278" s="87"/>
    </row>
    <row r="279" spans="11:14" x14ac:dyDescent="0.35">
      <c r="K279" s="18">
        <v>660887</v>
      </c>
      <c r="L279" s="18" t="s">
        <v>814</v>
      </c>
      <c r="M279" s="20" t="s">
        <v>815</v>
      </c>
      <c r="N279" s="87"/>
    </row>
    <row r="280" spans="11:14" x14ac:dyDescent="0.35">
      <c r="K280" s="18">
        <v>660888</v>
      </c>
      <c r="L280" s="18" t="s">
        <v>816</v>
      </c>
      <c r="M280" s="20" t="s">
        <v>817</v>
      </c>
      <c r="N280" s="87"/>
    </row>
    <row r="281" spans="11:14" x14ac:dyDescent="0.35">
      <c r="K281" s="18">
        <v>660889</v>
      </c>
      <c r="L281" s="18" t="s">
        <v>818</v>
      </c>
      <c r="M281" s="20" t="s">
        <v>819</v>
      </c>
      <c r="N281" s="87"/>
    </row>
    <row r="282" spans="11:14" x14ac:dyDescent="0.35">
      <c r="K282" s="18">
        <v>660890</v>
      </c>
      <c r="L282" s="18" t="s">
        <v>820</v>
      </c>
      <c r="M282" s="20" t="s">
        <v>821</v>
      </c>
      <c r="N282" s="87"/>
    </row>
    <row r="283" spans="11:14" x14ac:dyDescent="0.35">
      <c r="K283" s="18">
        <v>660891</v>
      </c>
      <c r="L283" s="18" t="s">
        <v>822</v>
      </c>
      <c r="M283" s="20" t="s">
        <v>823</v>
      </c>
      <c r="N283" s="87"/>
    </row>
    <row r="284" spans="11:14" x14ac:dyDescent="0.35">
      <c r="K284" s="18">
        <v>660892</v>
      </c>
      <c r="L284" s="18" t="s">
        <v>824</v>
      </c>
      <c r="M284" s="20" t="s">
        <v>825</v>
      </c>
      <c r="N284" s="87"/>
    </row>
    <row r="285" spans="11:14" x14ac:dyDescent="0.35">
      <c r="K285" s="18">
        <v>660893</v>
      </c>
      <c r="L285" s="18" t="s">
        <v>826</v>
      </c>
      <c r="M285" s="20" t="s">
        <v>827</v>
      </c>
      <c r="N285" s="87"/>
    </row>
    <row r="286" spans="11:14" x14ac:dyDescent="0.35">
      <c r="K286" s="18">
        <v>660894</v>
      </c>
      <c r="L286" s="18" t="s">
        <v>828</v>
      </c>
      <c r="M286" s="20" t="s">
        <v>829</v>
      </c>
      <c r="N286" s="87"/>
    </row>
    <row r="287" spans="11:14" x14ac:dyDescent="0.35">
      <c r="K287" s="18">
        <v>660895</v>
      </c>
      <c r="L287" s="18" t="s">
        <v>830</v>
      </c>
      <c r="M287" s="20" t="s">
        <v>831</v>
      </c>
      <c r="N287" s="87"/>
    </row>
    <row r="288" spans="11:14" x14ac:dyDescent="0.35">
      <c r="K288" s="18">
        <v>660896</v>
      </c>
      <c r="L288" s="18" t="s">
        <v>832</v>
      </c>
      <c r="M288" s="20" t="s">
        <v>833</v>
      </c>
      <c r="N288" s="87"/>
    </row>
    <row r="289" spans="11:14" x14ac:dyDescent="0.35">
      <c r="K289" s="18">
        <v>660897</v>
      </c>
      <c r="L289" s="18" t="s">
        <v>834</v>
      </c>
      <c r="M289" s="20" t="s">
        <v>835</v>
      </c>
      <c r="N289" s="87"/>
    </row>
    <row r="290" spans="11:14" x14ac:dyDescent="0.35">
      <c r="K290" s="18">
        <v>660898</v>
      </c>
      <c r="L290" s="18" t="s">
        <v>836</v>
      </c>
      <c r="M290" s="20" t="s">
        <v>837</v>
      </c>
      <c r="N290" s="87"/>
    </row>
    <row r="291" spans="11:14" x14ac:dyDescent="0.35">
      <c r="K291" s="18">
        <v>660899</v>
      </c>
      <c r="L291" s="18" t="s">
        <v>838</v>
      </c>
      <c r="M291" s="20" t="s">
        <v>839</v>
      </c>
      <c r="N291" s="87"/>
    </row>
    <row r="292" spans="11:14" x14ac:dyDescent="0.35">
      <c r="K292" s="18">
        <v>660900</v>
      </c>
      <c r="L292" s="18" t="s">
        <v>840</v>
      </c>
      <c r="M292" s="20" t="s">
        <v>841</v>
      </c>
      <c r="N292" s="87"/>
    </row>
    <row r="293" spans="11:14" x14ac:dyDescent="0.35">
      <c r="K293" s="18">
        <v>660901</v>
      </c>
      <c r="L293" s="18" t="s">
        <v>842</v>
      </c>
      <c r="M293" s="20" t="s">
        <v>843</v>
      </c>
      <c r="N293" s="87"/>
    </row>
    <row r="294" spans="11:14" x14ac:dyDescent="0.35">
      <c r="K294" s="18">
        <v>660902</v>
      </c>
      <c r="L294" s="18" t="s">
        <v>844</v>
      </c>
      <c r="M294" s="20" t="s">
        <v>845</v>
      </c>
      <c r="N294" s="87"/>
    </row>
    <row r="295" spans="11:14" x14ac:dyDescent="0.35">
      <c r="K295" s="18">
        <v>660903</v>
      </c>
      <c r="L295" s="18" t="s">
        <v>846</v>
      </c>
      <c r="M295" s="20" t="s">
        <v>847</v>
      </c>
      <c r="N295" s="87"/>
    </row>
    <row r="296" spans="11:14" x14ac:dyDescent="0.35">
      <c r="K296" s="22">
        <v>660920</v>
      </c>
      <c r="L296" s="22" t="s">
        <v>848</v>
      </c>
      <c r="M296" s="20" t="s">
        <v>849</v>
      </c>
      <c r="N296" s="89"/>
    </row>
    <row r="297" spans="11:14" x14ac:dyDescent="0.35">
      <c r="K297" s="18">
        <v>660990</v>
      </c>
      <c r="L297" s="18" t="s">
        <v>850</v>
      </c>
      <c r="M297" s="20" t="s">
        <v>851</v>
      </c>
      <c r="N297" s="87"/>
    </row>
    <row r="298" spans="11:14" x14ac:dyDescent="0.35">
      <c r="K298" s="18">
        <v>670000</v>
      </c>
      <c r="L298" s="18" t="s">
        <v>852</v>
      </c>
      <c r="M298" s="20" t="s">
        <v>853</v>
      </c>
      <c r="N298" s="87"/>
    </row>
    <row r="299" spans="11:14" x14ac:dyDescent="0.35">
      <c r="K299" s="18">
        <v>670401</v>
      </c>
      <c r="L299" s="18" t="s">
        <v>854</v>
      </c>
      <c r="M299" s="20" t="s">
        <v>855</v>
      </c>
      <c r="N299" s="87"/>
    </row>
    <row r="300" spans="11:14" x14ac:dyDescent="0.35">
      <c r="K300" s="18">
        <v>670403</v>
      </c>
      <c r="L300" s="18" t="s">
        <v>856</v>
      </c>
      <c r="M300" s="20" t="s">
        <v>857</v>
      </c>
      <c r="N300" s="87"/>
    </row>
    <row r="301" spans="11:14" x14ac:dyDescent="0.35">
      <c r="K301" s="18">
        <v>670409</v>
      </c>
      <c r="L301" s="18" t="s">
        <v>858</v>
      </c>
      <c r="M301" s="20" t="s">
        <v>859</v>
      </c>
      <c r="N301" s="87"/>
    </row>
    <row r="302" spans="11:14" x14ac:dyDescent="0.35">
      <c r="K302" s="18">
        <v>670435</v>
      </c>
      <c r="L302" s="18" t="s">
        <v>860</v>
      </c>
      <c r="M302" s="20" t="s">
        <v>861</v>
      </c>
      <c r="N302" s="87"/>
    </row>
    <row r="303" spans="11:14" x14ac:dyDescent="0.35">
      <c r="K303" s="18">
        <v>670441</v>
      </c>
      <c r="L303" s="18" t="s">
        <v>862</v>
      </c>
      <c r="M303" s="20" t="s">
        <v>863</v>
      </c>
      <c r="N303" s="87"/>
    </row>
    <row r="304" spans="11:14" x14ac:dyDescent="0.35">
      <c r="K304" s="18">
        <v>670462</v>
      </c>
      <c r="L304" s="18" t="s">
        <v>864</v>
      </c>
      <c r="M304" s="20" t="s">
        <v>865</v>
      </c>
      <c r="N304" s="87"/>
    </row>
    <row r="305" spans="11:14" x14ac:dyDescent="0.35">
      <c r="K305" s="18">
        <v>670463</v>
      </c>
      <c r="L305" s="18" t="s">
        <v>866</v>
      </c>
      <c r="M305" s="20" t="s">
        <v>867</v>
      </c>
      <c r="N305" s="87"/>
    </row>
    <row r="306" spans="11:14" x14ac:dyDescent="0.35">
      <c r="K306" s="18">
        <v>670464</v>
      </c>
      <c r="L306" s="18" t="s">
        <v>868</v>
      </c>
      <c r="M306" s="20" t="s">
        <v>869</v>
      </c>
      <c r="N306" s="87"/>
    </row>
    <row r="307" spans="11:14" x14ac:dyDescent="0.35">
      <c r="K307" s="18">
        <v>670471</v>
      </c>
      <c r="L307" s="18" t="s">
        <v>870</v>
      </c>
      <c r="M307" s="20" t="s">
        <v>871</v>
      </c>
      <c r="N307" s="87"/>
    </row>
    <row r="308" spans="11:14" x14ac:dyDescent="0.35">
      <c r="K308" s="18">
        <v>670472</v>
      </c>
      <c r="L308" s="18" t="s">
        <v>872</v>
      </c>
      <c r="M308" s="20" t="s">
        <v>873</v>
      </c>
      <c r="N308" s="87"/>
    </row>
    <row r="309" spans="11:14" x14ac:dyDescent="0.35">
      <c r="K309" s="18">
        <v>670473</v>
      </c>
      <c r="L309" s="18" t="s">
        <v>874</v>
      </c>
      <c r="M309" s="20" t="s">
        <v>875</v>
      </c>
      <c r="N309" s="87"/>
    </row>
    <row r="310" spans="11:14" x14ac:dyDescent="0.35">
      <c r="K310" s="18">
        <v>670485</v>
      </c>
      <c r="L310" s="18" t="s">
        <v>876</v>
      </c>
      <c r="M310" s="20" t="s">
        <v>877</v>
      </c>
      <c r="N310" s="87"/>
    </row>
    <row r="311" spans="11:14" x14ac:dyDescent="0.35">
      <c r="K311" s="18">
        <v>670491</v>
      </c>
      <c r="L311" s="18" t="s">
        <v>878</v>
      </c>
      <c r="M311" s="20" t="s">
        <v>879</v>
      </c>
      <c r="N311" s="87"/>
    </row>
    <row r="312" spans="11:14" x14ac:dyDescent="0.35">
      <c r="K312" s="18">
        <v>670496</v>
      </c>
      <c r="L312" s="18" t="s">
        <v>880</v>
      </c>
      <c r="M312" s="20" t="s">
        <v>881</v>
      </c>
      <c r="N312" s="87"/>
    </row>
    <row r="313" spans="11:14" x14ac:dyDescent="0.35">
      <c r="K313" s="18">
        <v>670499</v>
      </c>
      <c r="L313" s="18" t="s">
        <v>882</v>
      </c>
      <c r="M313" s="20" t="s">
        <v>883</v>
      </c>
      <c r="N313" s="87"/>
    </row>
    <row r="314" spans="11:14" x14ac:dyDescent="0.35">
      <c r="K314" s="18">
        <v>670534</v>
      </c>
      <c r="L314" s="18" t="s">
        <v>884</v>
      </c>
      <c r="M314" s="20" t="s">
        <v>885</v>
      </c>
      <c r="N314" s="87"/>
    </row>
    <row r="315" spans="11:14" x14ac:dyDescent="0.35">
      <c r="K315" s="18">
        <v>670542</v>
      </c>
      <c r="L315" s="18" t="s">
        <v>886</v>
      </c>
      <c r="M315" s="20" t="s">
        <v>887</v>
      </c>
      <c r="N315" s="87"/>
    </row>
    <row r="316" spans="11:14" x14ac:dyDescent="0.35">
      <c r="K316" s="18">
        <v>670543</v>
      </c>
      <c r="L316" s="18" t="s">
        <v>888</v>
      </c>
      <c r="M316" s="20" t="s">
        <v>889</v>
      </c>
      <c r="N316" s="87"/>
    </row>
    <row r="317" spans="11:14" x14ac:dyDescent="0.35">
      <c r="K317" s="18">
        <v>670544</v>
      </c>
      <c r="L317" s="18" t="s">
        <v>890</v>
      </c>
      <c r="M317" s="20" t="s">
        <v>891</v>
      </c>
      <c r="N317" s="87"/>
    </row>
    <row r="318" spans="11:14" x14ac:dyDescent="0.35">
      <c r="K318" s="18">
        <v>671000</v>
      </c>
      <c r="L318" s="18" t="s">
        <v>892</v>
      </c>
      <c r="M318" s="20" t="s">
        <v>893</v>
      </c>
      <c r="N318" s="87"/>
    </row>
    <row r="319" spans="11:14" x14ac:dyDescent="0.35">
      <c r="K319" s="18">
        <v>680001</v>
      </c>
      <c r="L319" s="18" t="s">
        <v>894</v>
      </c>
      <c r="M319" s="20" t="s">
        <v>895</v>
      </c>
      <c r="N319" s="87"/>
    </row>
    <row r="320" spans="11:14" x14ac:dyDescent="0.35">
      <c r="K320" s="18">
        <v>680005</v>
      </c>
      <c r="L320" s="18" t="s">
        <v>896</v>
      </c>
      <c r="M320" s="20" t="s">
        <v>897</v>
      </c>
      <c r="N320" s="87"/>
    </row>
    <row r="321" spans="11:14" x14ac:dyDescent="0.35">
      <c r="K321" s="18">
        <v>680012</v>
      </c>
      <c r="L321" s="18" t="s">
        <v>898</v>
      </c>
      <c r="M321" s="20" t="s">
        <v>899</v>
      </c>
      <c r="N321" s="87"/>
    </row>
    <row r="322" spans="11:14" x14ac:dyDescent="0.35">
      <c r="K322" s="18">
        <v>680013</v>
      </c>
      <c r="L322" s="18" t="s">
        <v>900</v>
      </c>
      <c r="M322" s="20" t="s">
        <v>901</v>
      </c>
      <c r="N322" s="87"/>
    </row>
    <row r="323" spans="11:14" x14ac:dyDescent="0.35">
      <c r="K323" s="18">
        <v>680024</v>
      </c>
      <c r="L323" s="18" t="s">
        <v>902</v>
      </c>
      <c r="M323" s="20" t="s">
        <v>903</v>
      </c>
      <c r="N323" s="87"/>
    </row>
    <row r="324" spans="11:14" x14ac:dyDescent="0.35">
      <c r="K324" s="18">
        <v>680025</v>
      </c>
      <c r="L324" s="18" t="s">
        <v>904</v>
      </c>
      <c r="M324" s="20" t="s">
        <v>905</v>
      </c>
      <c r="N324" s="87"/>
    </row>
    <row r="325" spans="11:14" x14ac:dyDescent="0.35">
      <c r="K325" s="18">
        <v>680026</v>
      </c>
      <c r="L325" s="18" t="s">
        <v>906</v>
      </c>
      <c r="M325" s="20" t="s">
        <v>907</v>
      </c>
      <c r="N325" s="87"/>
    </row>
    <row r="326" spans="11:14" x14ac:dyDescent="0.35">
      <c r="K326" s="18">
        <v>680051</v>
      </c>
      <c r="L326" s="18" t="s">
        <v>908</v>
      </c>
      <c r="M326" s="20" t="s">
        <v>909</v>
      </c>
      <c r="N326" s="87"/>
    </row>
    <row r="327" spans="11:14" x14ac:dyDescent="0.35">
      <c r="K327" s="18">
        <v>680090</v>
      </c>
      <c r="L327" s="18" t="s">
        <v>910</v>
      </c>
      <c r="M327" s="20" t="s">
        <v>911</v>
      </c>
      <c r="N327" s="87"/>
    </row>
    <row r="328" spans="11:14" x14ac:dyDescent="0.35">
      <c r="K328" s="18">
        <v>680100</v>
      </c>
      <c r="L328" s="18" t="s">
        <v>912</v>
      </c>
      <c r="M328" s="20" t="s">
        <v>913</v>
      </c>
      <c r="N328" s="87"/>
    </row>
    <row r="329" spans="11:14" x14ac:dyDescent="0.35">
      <c r="K329" s="18">
        <v>680111</v>
      </c>
      <c r="L329" s="18" t="s">
        <v>914</v>
      </c>
      <c r="M329" s="20" t="s">
        <v>915</v>
      </c>
      <c r="N329" s="87"/>
    </row>
    <row r="330" spans="11:14" x14ac:dyDescent="0.35">
      <c r="K330" s="18">
        <v>680125</v>
      </c>
      <c r="L330" s="18" t="s">
        <v>916</v>
      </c>
      <c r="M330" s="20" t="s">
        <v>917</v>
      </c>
      <c r="N330" s="87"/>
    </row>
    <row r="331" spans="11:14" x14ac:dyDescent="0.35">
      <c r="K331" s="18">
        <v>680126</v>
      </c>
      <c r="L331" s="18" t="s">
        <v>918</v>
      </c>
      <c r="M331" s="20" t="s">
        <v>919</v>
      </c>
      <c r="N331" s="87"/>
    </row>
    <row r="332" spans="11:14" x14ac:dyDescent="0.35">
      <c r="K332" s="18">
        <v>680151</v>
      </c>
      <c r="L332" s="18" t="s">
        <v>920</v>
      </c>
      <c r="M332" s="20" t="s">
        <v>921</v>
      </c>
      <c r="N332" s="87"/>
    </row>
    <row r="333" spans="11:14" x14ac:dyDescent="0.35">
      <c r="K333" s="18">
        <v>690001</v>
      </c>
      <c r="L333" s="18" t="s">
        <v>922</v>
      </c>
      <c r="M333" s="20" t="s">
        <v>923</v>
      </c>
      <c r="N333" s="87"/>
    </row>
    <row r="334" spans="11:14" x14ac:dyDescent="0.35">
      <c r="K334" s="18">
        <v>690002</v>
      </c>
      <c r="L334" s="18" t="s">
        <v>924</v>
      </c>
      <c r="M334" s="20" t="s">
        <v>925</v>
      </c>
      <c r="N334" s="87"/>
    </row>
    <row r="335" spans="11:14" x14ac:dyDescent="0.35">
      <c r="K335" s="18">
        <v>690003</v>
      </c>
      <c r="L335" s="18" t="s">
        <v>926</v>
      </c>
      <c r="M335" s="20" t="s">
        <v>927</v>
      </c>
      <c r="N335" s="87"/>
    </row>
    <row r="336" spans="11:14" x14ac:dyDescent="0.35">
      <c r="K336" s="18">
        <v>690006</v>
      </c>
      <c r="L336" s="18" t="s">
        <v>928</v>
      </c>
      <c r="M336" s="20" t="s">
        <v>929</v>
      </c>
      <c r="N336" s="87"/>
    </row>
    <row r="337" spans="11:14" x14ac:dyDescent="0.35">
      <c r="K337" s="18">
        <v>690007</v>
      </c>
      <c r="L337" s="18" t="s">
        <v>930</v>
      </c>
      <c r="M337" s="20" t="s">
        <v>931</v>
      </c>
      <c r="N337" s="87"/>
    </row>
    <row r="338" spans="11:14" x14ac:dyDescent="0.35">
      <c r="K338" s="18">
        <v>690106</v>
      </c>
      <c r="L338" s="18" t="s">
        <v>932</v>
      </c>
      <c r="M338" s="20" t="s">
        <v>933</v>
      </c>
      <c r="N338" s="87"/>
    </row>
    <row r="339" spans="11:14" x14ac:dyDescent="0.35">
      <c r="K339" s="18">
        <v>690813</v>
      </c>
      <c r="L339" s="18" t="s">
        <v>934</v>
      </c>
      <c r="M339" s="20" t="s">
        <v>935</v>
      </c>
      <c r="N339" s="87"/>
    </row>
    <row r="340" spans="11:14" x14ac:dyDescent="0.35">
      <c r="K340" s="18">
        <v>690821</v>
      </c>
      <c r="L340" s="18" t="s">
        <v>936</v>
      </c>
      <c r="M340" s="20" t="s">
        <v>937</v>
      </c>
      <c r="N340" s="87"/>
    </row>
    <row r="341" spans="11:14" x14ac:dyDescent="0.35">
      <c r="K341" s="18">
        <v>690822</v>
      </c>
      <c r="L341" s="18" t="s">
        <v>938</v>
      </c>
      <c r="M341" s="20" t="s">
        <v>939</v>
      </c>
      <c r="N341" s="87"/>
    </row>
    <row r="342" spans="11:14" x14ac:dyDescent="0.35">
      <c r="K342" s="18">
        <v>690823</v>
      </c>
      <c r="L342" s="18" t="s">
        <v>940</v>
      </c>
      <c r="M342" s="20" t="s">
        <v>941</v>
      </c>
      <c r="N342" s="87"/>
    </row>
    <row r="343" spans="11:14" x14ac:dyDescent="0.35">
      <c r="K343" s="18">
        <v>690824</v>
      </c>
      <c r="L343" s="18" t="s">
        <v>942</v>
      </c>
      <c r="M343" s="20" t="s">
        <v>943</v>
      </c>
      <c r="N343" s="87"/>
    </row>
  </sheetData>
  <mergeCells count="2">
    <mergeCell ref="K2:N2"/>
    <mergeCell ref="K3:N3"/>
  </mergeCells>
  <pageMargins left="0.7" right="0.7" top="0.75" bottom="0.75" header="0.3" footer="0.3"/>
  <pageSetup orientation="portrait" r:id="rId1"/>
  <tableParts count="8">
    <tablePart r:id="rId2"/>
    <tablePart r:id="rId3"/>
    <tablePart r:id="rId4"/>
    <tablePart r:id="rId5"/>
    <tablePart r:id="rId6"/>
    <tablePart r:id="rId7"/>
    <tablePart r:id="rId8"/>
    <tablePart r:id="rId9"/>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F4E677CB23818448461249BF945F4D0" ma:contentTypeVersion="4" ma:contentTypeDescription="Create a new document." ma:contentTypeScope="" ma:versionID="cf1eb2c39592b05a6a6e76d0ad63c411">
  <xsd:schema xmlns:xsd="http://www.w3.org/2001/XMLSchema" xmlns:xs="http://www.w3.org/2001/XMLSchema" xmlns:p="http://schemas.microsoft.com/office/2006/metadata/properties" xmlns:ns2="c9753907-845b-4047-9ab9-9ef1e2b5e0e3" xmlns:ns3="0265d507-0bbf-4851-a569-3f6d46e03297" targetNamespace="http://schemas.microsoft.com/office/2006/metadata/properties" ma:root="true" ma:fieldsID="7881286e0c69ef6744e452d271fc882d" ns2:_="" ns3:_="">
    <xsd:import namespace="c9753907-845b-4047-9ab9-9ef1e2b5e0e3"/>
    <xsd:import namespace="0265d507-0bbf-4851-a569-3f6d46e0329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753907-845b-4047-9ab9-9ef1e2b5e0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265d507-0bbf-4851-a569-3f6d46e0329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AFA86B0-145D-4E50-9F24-4483EF29B6BB}">
  <ds:schemaRefs>
    <ds:schemaRef ds:uri="http://schemas.microsoft.com/sharepoint/v3/contenttype/forms"/>
  </ds:schemaRefs>
</ds:datastoreItem>
</file>

<file path=customXml/itemProps2.xml><?xml version="1.0" encoding="utf-8"?>
<ds:datastoreItem xmlns:ds="http://schemas.openxmlformats.org/officeDocument/2006/customXml" ds:itemID="{E2279715-2394-4457-92A9-8262F7C7F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753907-845b-4047-9ab9-9ef1e2b5e0e3"/>
    <ds:schemaRef ds:uri="0265d507-0bbf-4851-a569-3f6d46e032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76978D-E747-439A-B303-EF7DC89BBB5D}">
  <ds:schemaRefs>
    <ds:schemaRef ds:uri="http://schemas.microsoft.com/office/2006/metadata/properties"/>
    <ds:schemaRef ds:uri="http://schemas.microsoft.com/office/2006/documentManagement/types"/>
    <ds:schemaRef ds:uri="http://purl.org/dc/dcmitype/"/>
    <ds:schemaRef ds:uri="c9753907-845b-4047-9ab9-9ef1e2b5e0e3"/>
    <ds:schemaRef ds:uri="http://schemas.microsoft.com/office/infopath/2007/PartnerControls"/>
    <ds:schemaRef ds:uri="http://purl.org/dc/elements/1.1/"/>
    <ds:schemaRef ds:uri="http://schemas.openxmlformats.org/package/2006/metadata/core-properties"/>
    <ds:schemaRef ds:uri="0265d507-0bbf-4851-a569-3f6d46e03297"/>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GUIDELINES</vt:lpstr>
      <vt:lpstr>DATA ENTRY LEDGER</vt:lpstr>
      <vt:lpstr>RECONCILIATION PIVOT</vt:lpstr>
      <vt:lpstr>SUMMARY PIVOT</vt:lpstr>
      <vt:lpstr>Valididation Tables</vt:lpstr>
      <vt:lpstr>DeptID</vt:lpstr>
      <vt:lpstr>'DATA ENTRY LEDGER'!Print_Area</vt:lpstr>
      <vt:lpstr>'RECONCILIATION PIVOT'!Print_Area</vt:lpstr>
      <vt:lpstr>'SUMMARY PIVOT'!Print_Area</vt:lpstr>
      <vt:lpstr>'SUMMARY PIVOT'!Print_Titles</vt:lpstr>
    </vt:vector>
  </TitlesOfParts>
  <Manager/>
  <Company>California State University San Marcos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1819  Shadow Budget</dc:title>
  <dc:subject/>
  <dc:creator>Maria Rasimas</dc:creator>
  <cp:keywords>Lori</cp:keywords>
  <dc:description/>
  <cp:lastModifiedBy>Maria Rasimas</cp:lastModifiedBy>
  <cp:revision/>
  <dcterms:created xsi:type="dcterms:W3CDTF">2017-07-03T21:54:54Z</dcterms:created>
  <dcterms:modified xsi:type="dcterms:W3CDTF">2019-05-30T04:00:23Z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0x010100AF4E677CB23818448461249BF945F4D0</vt:lpwstr>
  </property>
  <property fmtid="{D5CDD505-2E9C-101B-9397-08002B2CF9AE}" pid="3" name="Order">
    <vt:r8>1315800</vt:r8>
  </property>
  <property fmtid="{D5CDD505-2E9C-101B-9397-08002B2CF9AE}" pid="4" name="_CopySource">
    <vt:lpwstr>https://csusm-my.sharepoint.com/personal/aarmstrong_csusm_edu/Documents/Computer Science/FY 17 18 Computer Science/Financial/FY 17_18 Shadow Budget CS.xlsx</vt:lpwstr>
  </property>
</Properties>
</file>